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465" windowWidth="15120" windowHeight="7650"/>
  </bookViews>
  <sheets>
    <sheet name="1 д яс" sheetId="1" r:id="rId1"/>
    <sheet name="1д сад" sheetId="2" r:id="rId2"/>
    <sheet name="2д яс" sheetId="3" r:id="rId3"/>
    <sheet name="2д са" sheetId="4" r:id="rId4"/>
    <sheet name="3д яс" sheetId="5" r:id="rId5"/>
    <sheet name="Лист3сад" sheetId="6" r:id="rId6"/>
    <sheet name="Лист4яс" sheetId="7" r:id="rId7"/>
    <sheet name="Лист4 сад" sheetId="8" r:id="rId8"/>
    <sheet name="Лист5 яс" sheetId="9" r:id="rId9"/>
    <sheet name="Лист5 сад" sheetId="10" r:id="rId10"/>
    <sheet name="Лист6яс" sheetId="11" r:id="rId11"/>
    <sheet name="Лист6 сад" sheetId="12" r:id="rId12"/>
    <sheet name="Лист7 яс" sheetId="13" r:id="rId13"/>
    <sheet name="Лист7сад" sheetId="14" r:id="rId14"/>
    <sheet name="Лист8яс" sheetId="15" r:id="rId15"/>
    <sheet name="Лист8сад" sheetId="16" r:id="rId16"/>
    <sheet name="Лист9яс" sheetId="17" r:id="rId17"/>
    <sheet name="Лист9сад" sheetId="18" r:id="rId18"/>
    <sheet name="Лист10яс" sheetId="19" r:id="rId19"/>
    <sheet name="Лист10сад" sheetId="20" r:id="rId20"/>
    <sheet name="Лист11яс" sheetId="21" r:id="rId21"/>
    <sheet name="Лист11сад" sheetId="22" r:id="rId22"/>
    <sheet name="Лист12яс" sheetId="23" r:id="rId23"/>
    <sheet name="Лист12сад" sheetId="24" r:id="rId24"/>
    <sheet name="меню" sheetId="25" r:id="rId25"/>
    <sheet name="накопительный" sheetId="26" r:id="rId26"/>
    <sheet name="Лист1" sheetId="27" r:id="rId27"/>
  </sheets>
  <definedNames>
    <definedName name="_xlnm.Print_Area" localSheetId="0">'1 д яс'!$A$1:$I$63</definedName>
    <definedName name="_xlnm.Print_Area" localSheetId="1">'1д сад'!$A$1:$I$64</definedName>
    <definedName name="_xlnm.Print_Area" localSheetId="3">'2д са'!$A$2:$I$65</definedName>
    <definedName name="_xlnm.Print_Area" localSheetId="2">'2д яс'!$A$1:$J$63</definedName>
    <definedName name="_xlnm.Print_Area" localSheetId="4">'3д яс'!$A$1:$I$70</definedName>
    <definedName name="_xlnm.Print_Area" localSheetId="26">Лист1!$A$1:$Q$228</definedName>
    <definedName name="_xlnm.Print_Area" localSheetId="19">Лист10сад!$A$3:$I$67</definedName>
    <definedName name="_xlnm.Print_Area" localSheetId="18">Лист10яс!$A$3:$I$65</definedName>
    <definedName name="_xlnm.Print_Area" localSheetId="21">Лист11сад!$A$3:$I$73</definedName>
    <definedName name="_xlnm.Print_Area" localSheetId="20">Лист11яс!$A$3:$I$71</definedName>
    <definedName name="_xlnm.Print_Area" localSheetId="23">Лист12сад!$A$3:$I$57</definedName>
    <definedName name="_xlnm.Print_Area" localSheetId="22">Лист12яс!$A$3:$I$58</definedName>
    <definedName name="_xlnm.Print_Area" localSheetId="5">Лист3сад!$A$1:$I$70</definedName>
    <definedName name="_xlnm.Print_Area" localSheetId="7">'Лист4 сад'!$A$3:$I$74</definedName>
    <definedName name="_xlnm.Print_Area" localSheetId="6">Лист4яс!$A$2:$I$69</definedName>
    <definedName name="_xlnm.Print_Area" localSheetId="9">'Лист5 сад'!$A$3:$I$72</definedName>
    <definedName name="_xlnm.Print_Area" localSheetId="8">'Лист5 яс'!$A$3:$I$70</definedName>
    <definedName name="_xlnm.Print_Area" localSheetId="11">'Лист6 сад'!$A$3:$I$57</definedName>
    <definedName name="_xlnm.Print_Area" localSheetId="10">Лист6яс!$A$3:$I$58</definedName>
    <definedName name="_xlnm.Print_Area" localSheetId="12">'Лист7 яс'!$A$3:$I$65</definedName>
    <definedName name="_xlnm.Print_Area" localSheetId="13">Лист7сад!$A$3:$I$63</definedName>
    <definedName name="_xlnm.Print_Area" localSheetId="15">Лист8сад!$A$2:$I$72</definedName>
    <definedName name="_xlnm.Print_Area" localSheetId="14">Лист8яс!$A$3:$I$73</definedName>
    <definedName name="_xlnm.Print_Area" localSheetId="17">Лист9сад!$A$3:$I$76</definedName>
    <definedName name="_xlnm.Print_Area" localSheetId="16">Лист9яс!$A$3:$I$74</definedName>
    <definedName name="_xlnm.Print_Area" localSheetId="24">меню!$A$39:$E$74</definedName>
    <definedName name="_xlnm.Print_Area" localSheetId="25">накопительный!$A$59:$Q$116</definedName>
  </definedNames>
  <calcPr calcId="144525"/>
</workbook>
</file>

<file path=xl/calcChain.xml><?xml version="1.0" encoding="utf-8"?>
<calcChain xmlns="http://schemas.openxmlformats.org/spreadsheetml/2006/main">
  <c r="H62" i="1" l="1"/>
  <c r="G62" i="1"/>
  <c r="F62" i="1"/>
  <c r="I62" i="1"/>
  <c r="H42" i="1"/>
  <c r="G42" i="1"/>
  <c r="F42" i="1"/>
  <c r="I42" i="1"/>
  <c r="H15" i="1"/>
  <c r="G15" i="1"/>
  <c r="F15" i="1"/>
  <c r="I15" i="1"/>
  <c r="H15" i="2"/>
  <c r="G15" i="2"/>
  <c r="F15" i="2"/>
  <c r="I15" i="2"/>
  <c r="H50" i="4"/>
  <c r="G50" i="4"/>
  <c r="F50" i="4"/>
  <c r="I50" i="4"/>
  <c r="H64" i="4"/>
  <c r="G64" i="4"/>
  <c r="F64" i="4"/>
  <c r="I64" i="4"/>
  <c r="I54" i="17"/>
  <c r="H57" i="24"/>
  <c r="G57" i="24"/>
  <c r="F57" i="24"/>
  <c r="I57" i="24"/>
  <c r="H56" i="24"/>
  <c r="G56" i="24"/>
  <c r="F56" i="24"/>
  <c r="I56" i="24"/>
  <c r="H48" i="19"/>
  <c r="G48" i="19"/>
  <c r="F48" i="19"/>
  <c r="I48" i="19"/>
  <c r="H63" i="19"/>
  <c r="G63" i="19"/>
  <c r="F63" i="19"/>
  <c r="I63" i="19"/>
  <c r="H54" i="18"/>
  <c r="G54" i="18"/>
  <c r="F54" i="18"/>
  <c r="I54" i="18"/>
  <c r="I41" i="17" l="1"/>
  <c r="F41" i="17"/>
  <c r="G41" i="17"/>
  <c r="H41" i="17"/>
  <c r="H54" i="17" s="1"/>
  <c r="I49" i="17"/>
  <c r="G54" i="17"/>
  <c r="F54" i="17"/>
  <c r="H73" i="17"/>
  <c r="G73" i="17"/>
  <c r="F73" i="17"/>
  <c r="I73" i="17"/>
  <c r="I36" i="15"/>
  <c r="F36" i="15"/>
  <c r="G36" i="15"/>
  <c r="H36" i="15"/>
  <c r="H17" i="14"/>
  <c r="G17" i="14"/>
  <c r="F17" i="14"/>
  <c r="I17" i="14"/>
  <c r="H44" i="12"/>
  <c r="G44" i="12"/>
  <c r="F44" i="12"/>
  <c r="I44" i="12"/>
  <c r="I39" i="12"/>
  <c r="H22" i="12"/>
  <c r="G22" i="12"/>
  <c r="F22" i="12"/>
  <c r="I22" i="12"/>
  <c r="I55" i="12"/>
  <c r="H55" i="12"/>
  <c r="G55" i="12"/>
  <c r="F55" i="12"/>
  <c r="I55" i="11"/>
  <c r="H55" i="11"/>
  <c r="G55" i="11"/>
  <c r="F55" i="11"/>
  <c r="I23" i="10"/>
  <c r="H23" i="10"/>
  <c r="G23" i="10"/>
  <c r="F23" i="10"/>
  <c r="I18" i="10"/>
  <c r="H18" i="10"/>
  <c r="G18" i="10"/>
  <c r="F18" i="10"/>
  <c r="H52" i="7" l="1"/>
  <c r="G52" i="7"/>
  <c r="F52" i="7"/>
  <c r="I52" i="7"/>
  <c r="H65" i="7"/>
  <c r="G65" i="7"/>
  <c r="F65" i="7"/>
  <c r="I65" i="7"/>
  <c r="I67" i="7" s="1"/>
  <c r="I68" i="7" s="1"/>
  <c r="H50" i="5"/>
  <c r="G50" i="5"/>
  <c r="F50" i="5"/>
  <c r="I50" i="5"/>
  <c r="H65" i="4"/>
  <c r="G65" i="4"/>
  <c r="F65" i="4"/>
  <c r="I65" i="4"/>
  <c r="H62" i="3"/>
  <c r="G62" i="3"/>
  <c r="F62" i="3"/>
  <c r="I62" i="3"/>
  <c r="H63" i="2"/>
  <c r="G63" i="2"/>
  <c r="F63" i="2"/>
  <c r="I63" i="2"/>
  <c r="H63" i="13" l="1"/>
  <c r="G63" i="13"/>
  <c r="F63" i="13"/>
  <c r="I63" i="13"/>
  <c r="H23" i="9" l="1"/>
  <c r="G23" i="9"/>
  <c r="F23" i="9"/>
  <c r="I23" i="9"/>
  <c r="I49" i="9"/>
  <c r="I70" i="9"/>
  <c r="H70" i="9"/>
  <c r="G70" i="9"/>
  <c r="F70" i="9"/>
  <c r="I62" i="9" l="1"/>
  <c r="H62" i="9"/>
  <c r="G62" i="9"/>
  <c r="F62" i="9"/>
  <c r="I68" i="9"/>
  <c r="G68" i="9"/>
  <c r="F68" i="9"/>
  <c r="H68" i="9"/>
  <c r="F69" i="9" l="1"/>
  <c r="H69" i="9"/>
  <c r="G69" i="9"/>
  <c r="I69" i="9"/>
  <c r="I19" i="18"/>
  <c r="H19" i="18"/>
  <c r="N25" i="26" l="1"/>
  <c r="O38" i="26" l="1"/>
  <c r="O56" i="26"/>
  <c r="O55" i="26"/>
  <c r="O54" i="26"/>
  <c r="O5" i="26"/>
  <c r="O116" i="26"/>
  <c r="O115" i="26"/>
  <c r="O114" i="26"/>
  <c r="O111" i="26"/>
  <c r="O110" i="26"/>
  <c r="O109" i="26"/>
  <c r="O108" i="26"/>
  <c r="O107" i="26"/>
  <c r="O106" i="26"/>
  <c r="O105" i="26"/>
  <c r="O104" i="26"/>
  <c r="O103" i="26"/>
  <c r="O102" i="26"/>
  <c r="O101" i="26"/>
  <c r="O100" i="26"/>
  <c r="O99" i="26"/>
  <c r="O98" i="26"/>
  <c r="O97" i="26"/>
  <c r="O95" i="26"/>
  <c r="O94" i="26"/>
  <c r="O93" i="26"/>
  <c r="O92" i="26"/>
  <c r="O91" i="26"/>
  <c r="O90" i="26"/>
  <c r="O89" i="26"/>
  <c r="O88" i="26"/>
  <c r="O87" i="26"/>
  <c r="O86" i="26"/>
  <c r="O85" i="26"/>
  <c r="O84" i="26"/>
  <c r="O83" i="26"/>
  <c r="O82" i="26"/>
  <c r="O81" i="26"/>
  <c r="O80" i="26"/>
  <c r="O79" i="26"/>
  <c r="O78" i="26"/>
  <c r="O77" i="26"/>
  <c r="O76" i="26"/>
  <c r="O75" i="26"/>
  <c r="O74" i="26"/>
  <c r="O73" i="26"/>
  <c r="O72" i="26"/>
  <c r="O71" i="26"/>
  <c r="O70" i="26"/>
  <c r="O69" i="26"/>
  <c r="O68" i="26"/>
  <c r="O67" i="26"/>
  <c r="O66" i="26"/>
  <c r="O65" i="26"/>
  <c r="O64" i="26"/>
  <c r="O63" i="26"/>
  <c r="O62" i="26"/>
  <c r="O61" i="26"/>
  <c r="O58" i="26"/>
  <c r="O57" i="26"/>
  <c r="O53" i="26"/>
  <c r="O52" i="26"/>
  <c r="O51" i="26"/>
  <c r="O50" i="26"/>
  <c r="O49" i="26"/>
  <c r="O48" i="26"/>
  <c r="O47" i="26"/>
  <c r="O46" i="26"/>
  <c r="O45" i="26"/>
  <c r="O44" i="26"/>
  <c r="O43" i="26"/>
  <c r="O42" i="26"/>
  <c r="O41" i="26"/>
  <c r="O40" i="26"/>
  <c r="O39" i="26"/>
  <c r="O37" i="26"/>
  <c r="O36" i="26"/>
  <c r="O35" i="26"/>
  <c r="O34" i="26"/>
  <c r="O33" i="26"/>
  <c r="O32" i="26"/>
  <c r="O31" i="26"/>
  <c r="O30" i="26"/>
  <c r="O29" i="26"/>
  <c r="O28" i="26"/>
  <c r="O27" i="26"/>
  <c r="O26" i="26"/>
  <c r="O25" i="26"/>
  <c r="O24" i="26"/>
  <c r="O23" i="26"/>
  <c r="O22" i="26"/>
  <c r="O21" i="26"/>
  <c r="O20" i="26"/>
  <c r="O19" i="26"/>
  <c r="O18" i="26"/>
  <c r="O17" i="26"/>
  <c r="O16" i="26"/>
  <c r="O15" i="26"/>
  <c r="O14" i="26"/>
  <c r="O13" i="26"/>
  <c r="O12" i="26"/>
  <c r="O11" i="26"/>
  <c r="O10" i="26"/>
  <c r="O9" i="26"/>
  <c r="O8" i="26"/>
  <c r="O7" i="26"/>
  <c r="O6" i="26"/>
  <c r="O4" i="26"/>
  <c r="I14" i="2" l="1"/>
  <c r="H14" i="2"/>
  <c r="G14" i="2"/>
  <c r="I16" i="14"/>
  <c r="H16" i="14"/>
  <c r="G16" i="14"/>
  <c r="F16" i="14"/>
  <c r="I71" i="15" l="1"/>
  <c r="H71" i="15"/>
  <c r="G71" i="15"/>
  <c r="F71" i="15"/>
  <c r="H18" i="20" l="1"/>
  <c r="I30" i="5" l="1"/>
  <c r="H30" i="5"/>
  <c r="G30" i="5"/>
  <c r="F30" i="5"/>
  <c r="I23" i="1" l="1"/>
  <c r="H23" i="1"/>
  <c r="G23" i="1"/>
  <c r="F23" i="1"/>
  <c r="I61" i="1"/>
  <c r="H61" i="1"/>
  <c r="G61" i="1"/>
  <c r="F61" i="1"/>
  <c r="G64" i="8"/>
  <c r="I39" i="22"/>
  <c r="H39" i="22"/>
  <c r="G39" i="22"/>
  <c r="F39" i="22"/>
  <c r="I68" i="8" l="1"/>
  <c r="H68" i="8"/>
  <c r="G68" i="8"/>
  <c r="F68" i="8"/>
  <c r="F64" i="8"/>
  <c r="H64" i="8"/>
  <c r="I64" i="8"/>
  <c r="I61" i="2"/>
  <c r="I41" i="13"/>
  <c r="H41" i="13"/>
  <c r="G41" i="13"/>
  <c r="F41" i="13"/>
  <c r="I33" i="18" l="1"/>
  <c r="H33" i="18"/>
  <c r="G33" i="18"/>
  <c r="F33" i="18"/>
  <c r="I31" i="19"/>
  <c r="H31" i="19"/>
  <c r="G31" i="19"/>
  <c r="F31" i="19"/>
  <c r="F17" i="8" l="1"/>
  <c r="G17" i="8"/>
  <c r="H17" i="8"/>
  <c r="I17" i="8"/>
  <c r="I53" i="11" l="1"/>
  <c r="H53" i="11"/>
  <c r="G53" i="11"/>
  <c r="F53" i="11"/>
  <c r="I59" i="13"/>
  <c r="H59" i="13"/>
  <c r="G59" i="13"/>
  <c r="F59" i="13"/>
  <c r="I55" i="13"/>
  <c r="H55" i="13"/>
  <c r="G55" i="13"/>
  <c r="I26" i="13"/>
  <c r="H26" i="13"/>
  <c r="G26" i="13"/>
  <c r="F26" i="13"/>
  <c r="I11" i="13"/>
  <c r="H11" i="13"/>
  <c r="G11" i="13"/>
  <c r="H70" i="15"/>
  <c r="G70" i="15"/>
  <c r="F70" i="15"/>
  <c r="I70" i="15"/>
  <c r="H72" i="17"/>
  <c r="G72" i="17"/>
  <c r="H49" i="17"/>
  <c r="G49" i="17"/>
  <c r="I33" i="17"/>
  <c r="H33" i="17"/>
  <c r="G33" i="17"/>
  <c r="I16" i="17"/>
  <c r="H16" i="17"/>
  <c r="G16" i="17"/>
  <c r="I58" i="14" l="1"/>
  <c r="H58" i="14"/>
  <c r="G58" i="14"/>
  <c r="F58" i="14"/>
  <c r="I40" i="14"/>
  <c r="H40" i="14"/>
  <c r="G40" i="14"/>
  <c r="I33" i="14"/>
  <c r="H33" i="14"/>
  <c r="G33" i="14"/>
  <c r="I11" i="14"/>
  <c r="H11" i="14"/>
  <c r="G11" i="14"/>
  <c r="F11" i="14"/>
  <c r="I25" i="15"/>
  <c r="H25" i="15"/>
  <c r="G25" i="15"/>
  <c r="F25" i="15"/>
  <c r="I21" i="15"/>
  <c r="H21" i="15"/>
  <c r="G21" i="15"/>
  <c r="F21" i="15"/>
  <c r="I18" i="15"/>
  <c r="H18" i="15"/>
  <c r="G18" i="15"/>
  <c r="F18" i="15"/>
  <c r="I70" i="16"/>
  <c r="H70" i="16"/>
  <c r="G70" i="16"/>
  <c r="F70" i="16"/>
  <c r="I20" i="16"/>
  <c r="H20" i="16"/>
  <c r="G20" i="16"/>
  <c r="F20" i="16"/>
  <c r="H17" i="16"/>
  <c r="G17" i="16"/>
  <c r="F17" i="16"/>
  <c r="I17" i="16"/>
  <c r="I67" i="6"/>
  <c r="H67" i="6"/>
  <c r="G67" i="6"/>
  <c r="F67" i="6"/>
  <c r="I37" i="4"/>
  <c r="H37" i="4"/>
  <c r="G37" i="4"/>
  <c r="I73" i="18"/>
  <c r="H73" i="18"/>
  <c r="G73" i="18"/>
  <c r="F73" i="18"/>
  <c r="I43" i="19"/>
  <c r="H43" i="19"/>
  <c r="G43" i="19"/>
  <c r="F43" i="19"/>
  <c r="I64" i="20"/>
  <c r="H64" i="20"/>
  <c r="G64" i="20"/>
  <c r="F64" i="20"/>
  <c r="I44" i="20"/>
  <c r="H44" i="20"/>
  <c r="G44" i="20"/>
  <c r="F44" i="20"/>
  <c r="I31" i="20"/>
  <c r="H31" i="20"/>
  <c r="G31" i="20"/>
  <c r="F31" i="20"/>
  <c r="I23" i="21"/>
  <c r="H23" i="21"/>
  <c r="G23" i="21"/>
  <c r="I62" i="21"/>
  <c r="H62" i="21"/>
  <c r="G62" i="21"/>
  <c r="I45" i="21"/>
  <c r="H45" i="21"/>
  <c r="G45" i="21"/>
  <c r="F45" i="21"/>
  <c r="I50" i="23" l="1"/>
  <c r="H50" i="23"/>
  <c r="G50" i="23"/>
  <c r="I71" i="22"/>
  <c r="H71" i="22"/>
  <c r="G71" i="22"/>
  <c r="F71" i="22"/>
  <c r="I39" i="23"/>
  <c r="H39" i="23"/>
  <c r="G39" i="23"/>
  <c r="F39" i="23"/>
  <c r="I31" i="23"/>
  <c r="H31" i="23"/>
  <c r="G31" i="23"/>
  <c r="H55" i="1" l="1"/>
  <c r="G55" i="1"/>
  <c r="F55" i="1"/>
  <c r="I55" i="1"/>
  <c r="I54" i="24"/>
  <c r="H54" i="24"/>
  <c r="G54" i="24"/>
  <c r="F54" i="24"/>
  <c r="I50" i="24"/>
  <c r="H50" i="24"/>
  <c r="G50" i="24"/>
  <c r="I39" i="24"/>
  <c r="H39" i="24"/>
  <c r="G39" i="24"/>
  <c r="I31" i="24"/>
  <c r="H31" i="24"/>
  <c r="G31" i="24"/>
  <c r="I15" i="24"/>
  <c r="H15" i="24"/>
  <c r="G15" i="24"/>
  <c r="H62" i="5" l="1"/>
  <c r="I43" i="3"/>
  <c r="H43" i="3"/>
  <c r="G43" i="3"/>
  <c r="F43" i="3"/>
  <c r="I45" i="4"/>
  <c r="I48" i="16"/>
  <c r="H48" i="16"/>
  <c r="G48" i="16"/>
  <c r="F48" i="16"/>
  <c r="I30" i="6" l="1"/>
  <c r="H30" i="6"/>
  <c r="G30" i="6"/>
  <c r="F30" i="6"/>
  <c r="I9" i="22"/>
  <c r="H9" i="22"/>
  <c r="G9" i="22"/>
  <c r="F9" i="22"/>
  <c r="I9" i="21"/>
  <c r="H9" i="21"/>
  <c r="G9" i="21"/>
  <c r="F9" i="21"/>
  <c r="I9" i="20"/>
  <c r="H9" i="20"/>
  <c r="G9" i="20"/>
  <c r="F9" i="20"/>
  <c r="I9" i="19"/>
  <c r="H9" i="19"/>
  <c r="G9" i="19"/>
  <c r="F9" i="19"/>
  <c r="I9" i="18"/>
  <c r="H9" i="18"/>
  <c r="G9" i="18"/>
  <c r="F9" i="18"/>
  <c r="I9" i="17"/>
  <c r="H9" i="17"/>
  <c r="G9" i="17"/>
  <c r="F9" i="17"/>
  <c r="I8" i="16"/>
  <c r="H8" i="16"/>
  <c r="G8" i="16"/>
  <c r="F8" i="16"/>
  <c r="I9" i="15"/>
  <c r="I26" i="15" s="1"/>
  <c r="H9" i="15"/>
  <c r="H26" i="15" s="1"/>
  <c r="G9" i="15"/>
  <c r="G26" i="15" s="1"/>
  <c r="F9" i="15"/>
  <c r="F26" i="15" s="1"/>
  <c r="I49" i="14"/>
  <c r="H49" i="14"/>
  <c r="G49" i="14"/>
  <c r="F49" i="14"/>
  <c r="I50" i="13"/>
  <c r="H50" i="13"/>
  <c r="G50" i="13"/>
  <c r="F50" i="13"/>
  <c r="I9" i="10"/>
  <c r="H9" i="10"/>
  <c r="G9" i="10"/>
  <c r="F9" i="10"/>
  <c r="I9" i="9"/>
  <c r="H9" i="9"/>
  <c r="G9" i="9"/>
  <c r="F9" i="9"/>
  <c r="I9" i="8"/>
  <c r="H9" i="8"/>
  <c r="G9" i="8"/>
  <c r="F9" i="8"/>
  <c r="I8" i="7"/>
  <c r="H8" i="7"/>
  <c r="G8" i="7"/>
  <c r="F8" i="7"/>
  <c r="I7" i="6"/>
  <c r="H7" i="6"/>
  <c r="G7" i="6"/>
  <c r="F7" i="6"/>
  <c r="I7" i="5"/>
  <c r="H7" i="5"/>
  <c r="G7" i="5"/>
  <c r="F7" i="5"/>
  <c r="I8" i="4"/>
  <c r="H8" i="4"/>
  <c r="G8" i="4"/>
  <c r="F8" i="4"/>
  <c r="I7" i="3"/>
  <c r="H7" i="3"/>
  <c r="G7" i="3"/>
  <c r="F7" i="3"/>
  <c r="I46" i="2"/>
  <c r="H46" i="2"/>
  <c r="G46" i="2"/>
  <c r="F46" i="2"/>
  <c r="I46" i="1"/>
  <c r="H46" i="1"/>
  <c r="G46" i="1"/>
  <c r="F46" i="1"/>
  <c r="I42" i="15" l="1"/>
  <c r="H42" i="15"/>
  <c r="G42" i="15"/>
  <c r="I16" i="13"/>
  <c r="I17" i="13" s="1"/>
  <c r="H16" i="13"/>
  <c r="H17" i="13" s="1"/>
  <c r="G16" i="13"/>
  <c r="G17" i="13" s="1"/>
  <c r="F16" i="13"/>
  <c r="I18" i="9"/>
  <c r="H18" i="9"/>
  <c r="G18" i="9"/>
  <c r="F18" i="9"/>
  <c r="H47" i="7"/>
  <c r="I23" i="17"/>
  <c r="H23" i="17"/>
  <c r="G23" i="17"/>
  <c r="F23" i="17"/>
  <c r="I19" i="17"/>
  <c r="I24" i="17" s="1"/>
  <c r="H19" i="17"/>
  <c r="H24" i="17" s="1"/>
  <c r="G19" i="17"/>
  <c r="G24" i="17" s="1"/>
  <c r="F19" i="17"/>
  <c r="I37" i="19"/>
  <c r="I18" i="19"/>
  <c r="H18" i="19"/>
  <c r="G18" i="19"/>
  <c r="F18" i="19"/>
  <c r="I68" i="21" l="1"/>
  <c r="I69" i="21" s="1"/>
  <c r="H68" i="21"/>
  <c r="H69" i="21" s="1"/>
  <c r="G68" i="21"/>
  <c r="G69" i="21" s="1"/>
  <c r="F68" i="21"/>
  <c r="I63" i="4" l="1"/>
  <c r="H63" i="4"/>
  <c r="G63" i="4"/>
  <c r="F63" i="4"/>
  <c r="H61" i="2"/>
  <c r="G61" i="2"/>
  <c r="F61" i="2"/>
  <c r="H19" i="22"/>
  <c r="G19" i="22"/>
  <c r="F19" i="22"/>
  <c r="I19" i="22"/>
  <c r="G47" i="7" l="1"/>
  <c r="F47" i="7"/>
  <c r="I47" i="7"/>
  <c r="H32" i="12"/>
  <c r="G32" i="12"/>
  <c r="F32" i="12"/>
  <c r="I32" i="12"/>
  <c r="F55" i="13"/>
  <c r="I44" i="13"/>
  <c r="H44" i="13"/>
  <c r="G44" i="13"/>
  <c r="F44" i="13"/>
  <c r="I33" i="13"/>
  <c r="H33" i="13"/>
  <c r="G33" i="13"/>
  <c r="F33" i="13"/>
  <c r="F46" i="13" s="1"/>
  <c r="I26" i="14"/>
  <c r="H26" i="14"/>
  <c r="G26" i="14"/>
  <c r="F26" i="14"/>
  <c r="I54" i="14"/>
  <c r="I62" i="14" s="1"/>
  <c r="I64" i="16"/>
  <c r="I71" i="16" s="1"/>
  <c r="F72" i="17"/>
  <c r="F18" i="20"/>
  <c r="G18" i="20"/>
  <c r="I18" i="20"/>
  <c r="H46" i="13" l="1"/>
  <c r="H64" i="13" s="1"/>
  <c r="G46" i="13"/>
  <c r="G64" i="13" s="1"/>
  <c r="I46" i="13"/>
  <c r="I64" i="13" s="1"/>
  <c r="I48" i="15"/>
  <c r="H48" i="15"/>
  <c r="G48" i="15"/>
  <c r="F48" i="15"/>
  <c r="F67" i="18" l="1"/>
  <c r="F74" i="18" s="1"/>
  <c r="G67" i="18"/>
  <c r="G74" i="18" s="1"/>
  <c r="H67" i="18"/>
  <c r="H74" i="18" s="1"/>
  <c r="I67" i="18"/>
  <c r="I74" i="18" s="1"/>
  <c r="F14" i="6" l="1"/>
  <c r="G14" i="6"/>
  <c r="H14" i="6"/>
  <c r="I14" i="6"/>
  <c r="F17" i="6"/>
  <c r="G17" i="6"/>
  <c r="H17" i="6"/>
  <c r="I17" i="6"/>
  <c r="F21" i="6"/>
  <c r="G21" i="6"/>
  <c r="H21" i="6"/>
  <c r="I21" i="6"/>
  <c r="F37" i="6"/>
  <c r="G37" i="6"/>
  <c r="H37" i="6"/>
  <c r="I37" i="6"/>
  <c r="F45" i="6"/>
  <c r="G45" i="6"/>
  <c r="H45" i="6"/>
  <c r="I45" i="6"/>
  <c r="F48" i="6"/>
  <c r="G48" i="6"/>
  <c r="H48" i="6"/>
  <c r="I48" i="6"/>
  <c r="F61" i="6"/>
  <c r="F68" i="6" s="1"/>
  <c r="G61" i="6"/>
  <c r="G68" i="6" s="1"/>
  <c r="H61" i="6"/>
  <c r="H68" i="6" s="1"/>
  <c r="I61" i="6"/>
  <c r="I68" i="6" s="1"/>
  <c r="I50" i="6" l="1"/>
  <c r="G50" i="6"/>
  <c r="I22" i="6"/>
  <c r="G22" i="6"/>
  <c r="H50" i="6"/>
  <c r="F50" i="6"/>
  <c r="H22" i="6"/>
  <c r="F22" i="6"/>
  <c r="I61" i="3"/>
  <c r="H61" i="3"/>
  <c r="G61" i="3"/>
  <c r="F61" i="3"/>
  <c r="I69" i="6" l="1"/>
  <c r="H69" i="6"/>
  <c r="F69" i="6"/>
  <c r="G69" i="6"/>
  <c r="F9" i="2"/>
  <c r="G9" i="2"/>
  <c r="H9" i="2"/>
  <c r="I9" i="2"/>
  <c r="F14" i="2"/>
  <c r="F15" i="4"/>
  <c r="G15" i="4"/>
  <c r="H15" i="4"/>
  <c r="I15" i="4"/>
  <c r="F18" i="4"/>
  <c r="G18" i="4"/>
  <c r="H18" i="4"/>
  <c r="I18" i="4"/>
  <c r="F22" i="4"/>
  <c r="G22" i="4"/>
  <c r="H22" i="4"/>
  <c r="I22" i="4"/>
  <c r="F31" i="4"/>
  <c r="G31" i="4"/>
  <c r="H31" i="4"/>
  <c r="I31" i="4"/>
  <c r="F37" i="4"/>
  <c r="F45" i="4"/>
  <c r="G45" i="4"/>
  <c r="H45" i="4"/>
  <c r="F48" i="4"/>
  <c r="G48" i="4"/>
  <c r="H48" i="4"/>
  <c r="I48" i="4"/>
  <c r="F57" i="4"/>
  <c r="G57" i="4"/>
  <c r="H57" i="4"/>
  <c r="I57" i="4"/>
  <c r="F23" i="2"/>
  <c r="G23" i="2"/>
  <c r="H23" i="2"/>
  <c r="I23" i="2"/>
  <c r="F29" i="2"/>
  <c r="G29" i="2"/>
  <c r="H29" i="2"/>
  <c r="I29" i="2"/>
  <c r="F37" i="2"/>
  <c r="G37" i="2"/>
  <c r="H37" i="2"/>
  <c r="I37" i="2"/>
  <c r="F40" i="2"/>
  <c r="G40" i="2"/>
  <c r="H40" i="2"/>
  <c r="I40" i="2"/>
  <c r="F55" i="2"/>
  <c r="F62" i="2" s="1"/>
  <c r="G55" i="2"/>
  <c r="G62" i="2" s="1"/>
  <c r="H55" i="2"/>
  <c r="H62" i="2" s="1"/>
  <c r="I55" i="2"/>
  <c r="I62" i="2" s="1"/>
  <c r="H23" i="4" l="1"/>
  <c r="F23" i="4"/>
  <c r="I23" i="4"/>
  <c r="G23" i="4"/>
  <c r="H42" i="2"/>
  <c r="I42" i="2"/>
  <c r="G42" i="2"/>
  <c r="F42" i="2"/>
  <c r="F46" i="22"/>
  <c r="G46" i="22"/>
  <c r="H46" i="22"/>
  <c r="I46" i="22"/>
  <c r="I16" i="18"/>
  <c r="G44" i="23" l="1"/>
  <c r="I14" i="1" l="1"/>
  <c r="H14" i="1"/>
  <c r="G14" i="1"/>
  <c r="F14" i="1"/>
  <c r="I17" i="3"/>
  <c r="H17" i="3"/>
  <c r="G17" i="3"/>
  <c r="F17" i="3"/>
  <c r="I17" i="5"/>
  <c r="H17" i="5"/>
  <c r="G17" i="5"/>
  <c r="F17" i="5"/>
  <c r="I19" i="7"/>
  <c r="H19" i="7"/>
  <c r="G19" i="7"/>
  <c r="F19" i="7"/>
  <c r="I20" i="8"/>
  <c r="H20" i="8"/>
  <c r="G20" i="8"/>
  <c r="F20" i="8"/>
  <c r="I49" i="18"/>
  <c r="H49" i="18"/>
  <c r="G49" i="18"/>
  <c r="F49" i="18"/>
  <c r="I23" i="18"/>
  <c r="I24" i="18" s="1"/>
  <c r="H23" i="18"/>
  <c r="F23" i="18"/>
  <c r="G19" i="18"/>
  <c r="F19" i="18"/>
  <c r="F39" i="24"/>
  <c r="F49" i="17"/>
  <c r="G47" i="20" l="1"/>
  <c r="F47" i="20"/>
  <c r="H23" i="22"/>
  <c r="I19" i="21"/>
  <c r="H19" i="21"/>
  <c r="G19" i="21"/>
  <c r="F19" i="21"/>
  <c r="I61" i="19" l="1"/>
  <c r="H61" i="19"/>
  <c r="G61" i="19"/>
  <c r="F61" i="19"/>
  <c r="I42" i="11" l="1"/>
  <c r="H42" i="11"/>
  <c r="G42" i="11"/>
  <c r="F42" i="11"/>
  <c r="I53" i="12" l="1"/>
  <c r="H53" i="12"/>
  <c r="G53" i="12"/>
  <c r="F53" i="12"/>
  <c r="I70" i="10"/>
  <c r="H70" i="10"/>
  <c r="G70" i="10"/>
  <c r="F70" i="10"/>
  <c r="I49" i="10"/>
  <c r="H49" i="10"/>
  <c r="G49" i="10"/>
  <c r="F49" i="10"/>
  <c r="F44" i="9" l="1"/>
  <c r="G44" i="9"/>
  <c r="H44" i="9"/>
  <c r="I44" i="9"/>
  <c r="F38" i="9"/>
  <c r="G38" i="9"/>
  <c r="H38" i="9"/>
  <c r="I38" i="9"/>
  <c r="F64" i="10" l="1"/>
  <c r="F71" i="10" s="1"/>
  <c r="G64" i="10"/>
  <c r="G71" i="10" s="1"/>
  <c r="H64" i="10"/>
  <c r="H71" i="10" s="1"/>
  <c r="I64" i="10"/>
  <c r="I71" i="10" s="1"/>
  <c r="F15" i="12"/>
  <c r="G15" i="12"/>
  <c r="H15" i="12"/>
  <c r="I15" i="12"/>
  <c r="F21" i="12"/>
  <c r="G21" i="12"/>
  <c r="H21" i="12"/>
  <c r="I21" i="12"/>
  <c r="F39" i="12"/>
  <c r="G39" i="12"/>
  <c r="H39" i="12"/>
  <c r="F42" i="12"/>
  <c r="G42" i="12"/>
  <c r="H42" i="12"/>
  <c r="I42" i="12"/>
  <c r="F49" i="12"/>
  <c r="G49" i="12"/>
  <c r="H49" i="12"/>
  <c r="I49" i="12"/>
  <c r="I54" i="23" l="1"/>
  <c r="I56" i="23" s="1"/>
  <c r="H54" i="23"/>
  <c r="H56" i="23" s="1"/>
  <c r="G54" i="23"/>
  <c r="G56" i="23" s="1"/>
  <c r="F54" i="23"/>
  <c r="I56" i="12" l="1"/>
  <c r="G56" i="12"/>
  <c r="H56" i="12"/>
  <c r="F56" i="12"/>
  <c r="F50" i="24"/>
  <c r="I42" i="24"/>
  <c r="I44" i="24" s="1"/>
  <c r="H42" i="24"/>
  <c r="H44" i="24" s="1"/>
  <c r="G42" i="24"/>
  <c r="G44" i="24" s="1"/>
  <c r="F42" i="24"/>
  <c r="F31" i="24"/>
  <c r="I21" i="24"/>
  <c r="I22" i="24" s="1"/>
  <c r="H21" i="24"/>
  <c r="H22" i="24" s="1"/>
  <c r="G21" i="24"/>
  <c r="G22" i="24" s="1"/>
  <c r="F21" i="24"/>
  <c r="F15" i="24"/>
  <c r="F22" i="24" s="1"/>
  <c r="I65" i="22"/>
  <c r="I72" i="22" s="1"/>
  <c r="H65" i="22"/>
  <c r="H72" i="22" s="1"/>
  <c r="G65" i="22"/>
  <c r="G72" i="22" s="1"/>
  <c r="F65" i="22"/>
  <c r="F72" i="22" s="1"/>
  <c r="I51" i="22"/>
  <c r="H51" i="22"/>
  <c r="G51" i="22"/>
  <c r="I49" i="22"/>
  <c r="H49" i="22"/>
  <c r="G49" i="22"/>
  <c r="F49" i="22"/>
  <c r="I32" i="22"/>
  <c r="I52" i="22" s="1"/>
  <c r="H32" i="22"/>
  <c r="G32" i="22"/>
  <c r="G52" i="22" s="1"/>
  <c r="F32" i="22"/>
  <c r="F52" i="22" s="1"/>
  <c r="I23" i="22"/>
  <c r="G23" i="22"/>
  <c r="F23" i="22"/>
  <c r="I16" i="22"/>
  <c r="H16" i="22"/>
  <c r="H24" i="22" s="1"/>
  <c r="G16" i="22"/>
  <c r="G24" i="22" s="1"/>
  <c r="F16" i="22"/>
  <c r="F24" i="22" s="1"/>
  <c r="I58" i="20"/>
  <c r="I65" i="20" s="1"/>
  <c r="H58" i="20"/>
  <c r="H65" i="20" s="1"/>
  <c r="G58" i="20"/>
  <c r="G65" i="20" s="1"/>
  <c r="F58" i="20"/>
  <c r="F65" i="20" s="1"/>
  <c r="I47" i="20"/>
  <c r="H47" i="20"/>
  <c r="I37" i="20"/>
  <c r="I49" i="20" s="1"/>
  <c r="H37" i="20"/>
  <c r="H49" i="20" s="1"/>
  <c r="G37" i="20"/>
  <c r="G49" i="20" s="1"/>
  <c r="F37" i="20"/>
  <c r="F49" i="20" s="1"/>
  <c r="I22" i="20"/>
  <c r="H22" i="20"/>
  <c r="G22" i="20"/>
  <c r="F22" i="20"/>
  <c r="I15" i="20"/>
  <c r="I23" i="20" s="1"/>
  <c r="H15" i="20"/>
  <c r="G15" i="20"/>
  <c r="G23" i="20" s="1"/>
  <c r="F15" i="20"/>
  <c r="I52" i="18"/>
  <c r="H52" i="18"/>
  <c r="G52" i="18"/>
  <c r="F52" i="18"/>
  <c r="I42" i="18"/>
  <c r="I75" i="18" s="1"/>
  <c r="H42" i="18"/>
  <c r="G42" i="18"/>
  <c r="F42" i="18"/>
  <c r="G23" i="18"/>
  <c r="H16" i="18"/>
  <c r="H24" i="18" s="1"/>
  <c r="G16" i="18"/>
  <c r="G24" i="18" s="1"/>
  <c r="F16" i="18"/>
  <c r="F24" i="18" s="1"/>
  <c r="H64" i="16"/>
  <c r="H71" i="16" s="1"/>
  <c r="G64" i="16"/>
  <c r="G71" i="16" s="1"/>
  <c r="F64" i="16"/>
  <c r="F71" i="16" s="1"/>
  <c r="I51" i="16"/>
  <c r="H51" i="16"/>
  <c r="G51" i="16"/>
  <c r="F51" i="16"/>
  <c r="I41" i="16"/>
  <c r="H41" i="16"/>
  <c r="G41" i="16"/>
  <c r="F41" i="16"/>
  <c r="I35" i="16"/>
  <c r="H35" i="16"/>
  <c r="G35" i="16"/>
  <c r="F35" i="16"/>
  <c r="I24" i="16"/>
  <c r="I25" i="16" s="1"/>
  <c r="H24" i="16"/>
  <c r="H25" i="16" s="1"/>
  <c r="G24" i="16"/>
  <c r="G25" i="16" s="1"/>
  <c r="F24" i="16"/>
  <c r="F25" i="16" s="1"/>
  <c r="H54" i="14"/>
  <c r="H62" i="14" s="1"/>
  <c r="G54" i="14"/>
  <c r="G62" i="14" s="1"/>
  <c r="F54" i="14"/>
  <c r="F62" i="14" s="1"/>
  <c r="I43" i="14"/>
  <c r="I45" i="14" s="1"/>
  <c r="I63" i="14" s="1"/>
  <c r="H43" i="14"/>
  <c r="H45" i="14" s="1"/>
  <c r="G43" i="14"/>
  <c r="G45" i="14" s="1"/>
  <c r="F43" i="14"/>
  <c r="F40" i="14"/>
  <c r="F33" i="14"/>
  <c r="I46" i="10"/>
  <c r="H46" i="10"/>
  <c r="G46" i="10"/>
  <c r="F46" i="10"/>
  <c r="I39" i="10"/>
  <c r="H39" i="10"/>
  <c r="G39" i="10"/>
  <c r="F39" i="10"/>
  <c r="I31" i="10"/>
  <c r="H31" i="10"/>
  <c r="G31" i="10"/>
  <c r="F31" i="10"/>
  <c r="I22" i="10"/>
  <c r="H22" i="10"/>
  <c r="G22" i="10"/>
  <c r="F22" i="10"/>
  <c r="I15" i="10"/>
  <c r="H15" i="10"/>
  <c r="G15" i="10"/>
  <c r="F15" i="10"/>
  <c r="I72" i="8"/>
  <c r="H72" i="8"/>
  <c r="G72" i="8"/>
  <c r="F72" i="8"/>
  <c r="I53" i="8"/>
  <c r="H53" i="8"/>
  <c r="G53" i="8"/>
  <c r="F53" i="8"/>
  <c r="I50" i="8"/>
  <c r="H50" i="8"/>
  <c r="G50" i="8"/>
  <c r="F50" i="8"/>
  <c r="I41" i="8"/>
  <c r="H41" i="8"/>
  <c r="G41" i="8"/>
  <c r="F41" i="8"/>
  <c r="I33" i="8"/>
  <c r="H33" i="8"/>
  <c r="G33" i="8"/>
  <c r="F33" i="8"/>
  <c r="I24" i="8"/>
  <c r="H24" i="8"/>
  <c r="G24" i="8"/>
  <c r="F24" i="8"/>
  <c r="I25" i="8"/>
  <c r="H25" i="8"/>
  <c r="G25" i="8"/>
  <c r="F25" i="8"/>
  <c r="G51" i="10" l="1"/>
  <c r="G72" i="10" s="1"/>
  <c r="F51" i="10"/>
  <c r="F72" i="10" s="1"/>
  <c r="H63" i="14"/>
  <c r="I55" i="8"/>
  <c r="G66" i="20"/>
  <c r="I66" i="20"/>
  <c r="F23" i="20"/>
  <c r="F66" i="20" s="1"/>
  <c r="H23" i="20"/>
  <c r="H66" i="20" s="1"/>
  <c r="H75" i="18"/>
  <c r="F75" i="18"/>
  <c r="I24" i="22"/>
  <c r="I73" i="22" s="1"/>
  <c r="G75" i="18"/>
  <c r="I51" i="10"/>
  <c r="I72" i="10" s="1"/>
  <c r="H51" i="10"/>
  <c r="H72" i="10" s="1"/>
  <c r="G73" i="22"/>
  <c r="F73" i="22"/>
  <c r="F44" i="24"/>
  <c r="H52" i="22"/>
  <c r="H73" i="22" s="1"/>
  <c r="F55" i="8"/>
  <c r="F73" i="8" s="1"/>
  <c r="H55" i="8"/>
  <c r="G55" i="8"/>
  <c r="G73" i="8" s="1"/>
  <c r="G63" i="14"/>
  <c r="I73" i="8"/>
  <c r="H73" i="8"/>
  <c r="I53" i="16"/>
  <c r="I72" i="16" s="1"/>
  <c r="H53" i="16"/>
  <c r="H72" i="16" s="1"/>
  <c r="G53" i="16"/>
  <c r="G72" i="16" s="1"/>
  <c r="F53" i="16"/>
  <c r="F72" i="16" s="1"/>
  <c r="F45" i="14"/>
  <c r="F63" i="14" s="1"/>
  <c r="F50" i="23"/>
  <c r="F56" i="23" s="1"/>
  <c r="I42" i="23"/>
  <c r="I44" i="23" s="1"/>
  <c r="H42" i="23"/>
  <c r="G42" i="23"/>
  <c r="F42" i="23"/>
  <c r="H44" i="23"/>
  <c r="F31" i="23"/>
  <c r="F44" i="23" s="1"/>
  <c r="I21" i="23"/>
  <c r="H21" i="23"/>
  <c r="G21" i="23"/>
  <c r="F21" i="23"/>
  <c r="I15" i="23"/>
  <c r="H15" i="23"/>
  <c r="G15" i="23"/>
  <c r="F15" i="23"/>
  <c r="F62" i="21"/>
  <c r="F69" i="21" s="1"/>
  <c r="I48" i="21"/>
  <c r="H48" i="21"/>
  <c r="G48" i="21"/>
  <c r="F48" i="21"/>
  <c r="I38" i="21"/>
  <c r="H38" i="21"/>
  <c r="G38" i="21"/>
  <c r="F38" i="21"/>
  <c r="I32" i="21"/>
  <c r="H32" i="21"/>
  <c r="G32" i="21"/>
  <c r="F32" i="21"/>
  <c r="F23" i="21"/>
  <c r="I16" i="21"/>
  <c r="I24" i="21" s="1"/>
  <c r="H16" i="21"/>
  <c r="H24" i="21" s="1"/>
  <c r="G16" i="21"/>
  <c r="G24" i="21" s="1"/>
  <c r="F16" i="21"/>
  <c r="F24" i="21" s="1"/>
  <c r="I57" i="19"/>
  <c r="H57" i="19"/>
  <c r="G57" i="19"/>
  <c r="F57" i="19"/>
  <c r="I46" i="19"/>
  <c r="H46" i="19"/>
  <c r="G46" i="19"/>
  <c r="F46" i="19"/>
  <c r="H37" i="19"/>
  <c r="G37" i="19"/>
  <c r="F37" i="19"/>
  <c r="I22" i="19"/>
  <c r="H22" i="19"/>
  <c r="G22" i="19"/>
  <c r="F22" i="19"/>
  <c r="I15" i="19"/>
  <c r="I23" i="19" s="1"/>
  <c r="H15" i="19"/>
  <c r="H23" i="19" s="1"/>
  <c r="G15" i="19"/>
  <c r="G23" i="19" s="1"/>
  <c r="F15" i="19"/>
  <c r="F23" i="19" s="1"/>
  <c r="I66" i="17"/>
  <c r="H66" i="17"/>
  <c r="G66" i="17"/>
  <c r="F66" i="17"/>
  <c r="I52" i="17"/>
  <c r="H52" i="17"/>
  <c r="G52" i="17"/>
  <c r="F52" i="17"/>
  <c r="F33" i="17"/>
  <c r="F16" i="17"/>
  <c r="F24" i="17" s="1"/>
  <c r="H74" i="17" l="1"/>
  <c r="I50" i="21"/>
  <c r="I70" i="21" s="1"/>
  <c r="H50" i="21"/>
  <c r="H70" i="21" s="1"/>
  <c r="F50" i="21"/>
  <c r="F70" i="21" s="1"/>
  <c r="G50" i="21"/>
  <c r="G70" i="21" s="1"/>
  <c r="F64" i="19"/>
  <c r="H64" i="19"/>
  <c r="I64" i="19"/>
  <c r="G64" i="19"/>
  <c r="G74" i="17"/>
  <c r="F74" i="17"/>
  <c r="I72" i="17"/>
  <c r="F22" i="23"/>
  <c r="F57" i="23" s="1"/>
  <c r="H22" i="23"/>
  <c r="H57" i="23" s="1"/>
  <c r="G22" i="23"/>
  <c r="G57" i="23" s="1"/>
  <c r="I22" i="23"/>
  <c r="I57" i="23" s="1"/>
  <c r="I64" i="15"/>
  <c r="H64" i="15"/>
  <c r="G64" i="15"/>
  <c r="F64" i="15"/>
  <c r="I51" i="15"/>
  <c r="I53" i="15" s="1"/>
  <c r="I72" i="15" s="1"/>
  <c r="H51" i="15"/>
  <c r="H53" i="15" s="1"/>
  <c r="G51" i="15"/>
  <c r="G53" i="15" s="1"/>
  <c r="F51" i="15"/>
  <c r="F42" i="15"/>
  <c r="F11" i="13"/>
  <c r="F17" i="13" s="1"/>
  <c r="I49" i="11"/>
  <c r="H49" i="11"/>
  <c r="G49" i="11"/>
  <c r="F49" i="11"/>
  <c r="I39" i="11"/>
  <c r="H39" i="11"/>
  <c r="G39" i="11"/>
  <c r="F39" i="11"/>
  <c r="I32" i="11"/>
  <c r="H32" i="11"/>
  <c r="G32" i="11"/>
  <c r="F32" i="11"/>
  <c r="I21" i="11"/>
  <c r="H21" i="11"/>
  <c r="G21" i="11"/>
  <c r="F21" i="11"/>
  <c r="I15" i="11"/>
  <c r="I22" i="11" s="1"/>
  <c r="H15" i="11"/>
  <c r="H22" i="11" s="1"/>
  <c r="G15" i="11"/>
  <c r="F15" i="11"/>
  <c r="I47" i="9"/>
  <c r="H47" i="9"/>
  <c r="G47" i="9"/>
  <c r="F47" i="9"/>
  <c r="I31" i="9"/>
  <c r="H31" i="9"/>
  <c r="H49" i="9" s="1"/>
  <c r="G31" i="9"/>
  <c r="G49" i="9" s="1"/>
  <c r="F31" i="9"/>
  <c r="F49" i="9" s="1"/>
  <c r="I22" i="9"/>
  <c r="H22" i="9"/>
  <c r="G22" i="9"/>
  <c r="F22" i="9"/>
  <c r="I15" i="9"/>
  <c r="H15" i="9"/>
  <c r="G15" i="9"/>
  <c r="F15" i="9"/>
  <c r="I61" i="7"/>
  <c r="H61" i="7"/>
  <c r="H67" i="7" s="1"/>
  <c r="H68" i="7" s="1"/>
  <c r="G61" i="7"/>
  <c r="G67" i="7" s="1"/>
  <c r="G68" i="7" s="1"/>
  <c r="F61" i="7"/>
  <c r="F67" i="7" s="1"/>
  <c r="F68" i="7" s="1"/>
  <c r="I50" i="7"/>
  <c r="H50" i="7"/>
  <c r="G50" i="7"/>
  <c r="F50" i="7"/>
  <c r="I40" i="7"/>
  <c r="H40" i="7"/>
  <c r="G40" i="7"/>
  <c r="F40" i="7"/>
  <c r="I32" i="7"/>
  <c r="H32" i="7"/>
  <c r="G32" i="7"/>
  <c r="F32" i="7"/>
  <c r="I23" i="7"/>
  <c r="H23" i="7"/>
  <c r="G23" i="7"/>
  <c r="F23" i="7"/>
  <c r="I16" i="7"/>
  <c r="I24" i="7" s="1"/>
  <c r="H16" i="7"/>
  <c r="H24" i="7" s="1"/>
  <c r="G16" i="7"/>
  <c r="G24" i="7" s="1"/>
  <c r="F16" i="7"/>
  <c r="F24" i="7" s="1"/>
  <c r="I44" i="11" l="1"/>
  <c r="G44" i="11"/>
  <c r="I56" i="11"/>
  <c r="H44" i="11"/>
  <c r="H56" i="11" s="1"/>
  <c r="F44" i="11"/>
  <c r="H72" i="15"/>
  <c r="G72" i="15"/>
  <c r="F64" i="13"/>
  <c r="G22" i="11"/>
  <c r="G56" i="11" s="1"/>
  <c r="F22" i="11"/>
  <c r="F53" i="15"/>
  <c r="F72" i="15" s="1"/>
  <c r="I74" i="17"/>
  <c r="G66" i="5"/>
  <c r="H66" i="5"/>
  <c r="H68" i="5" s="1"/>
  <c r="I66" i="5"/>
  <c r="F66" i="5"/>
  <c r="I62" i="5"/>
  <c r="G62" i="5"/>
  <c r="F62" i="5"/>
  <c r="I48" i="5"/>
  <c r="H48" i="5"/>
  <c r="G48" i="5"/>
  <c r="F48" i="5"/>
  <c r="I45" i="5"/>
  <c r="H45" i="5"/>
  <c r="G45" i="5"/>
  <c r="F45" i="5"/>
  <c r="I37" i="5"/>
  <c r="H37" i="5"/>
  <c r="G37" i="5"/>
  <c r="F37" i="5"/>
  <c r="I21" i="5"/>
  <c r="H21" i="5"/>
  <c r="G21" i="5"/>
  <c r="F21" i="5"/>
  <c r="I14" i="5"/>
  <c r="I22" i="5" s="1"/>
  <c r="H14" i="5"/>
  <c r="H22" i="5" s="1"/>
  <c r="G14" i="5"/>
  <c r="G22" i="5" s="1"/>
  <c r="F14" i="5"/>
  <c r="F22" i="5" s="1"/>
  <c r="G21" i="3"/>
  <c r="H21" i="3"/>
  <c r="I21" i="3"/>
  <c r="F21" i="3"/>
  <c r="I55" i="3"/>
  <c r="H55" i="3"/>
  <c r="G55" i="3"/>
  <c r="F55" i="3"/>
  <c r="I46" i="3"/>
  <c r="H46" i="3"/>
  <c r="G46" i="3"/>
  <c r="F46" i="3"/>
  <c r="I36" i="3"/>
  <c r="H36" i="3"/>
  <c r="G36" i="3"/>
  <c r="F36" i="3"/>
  <c r="I30" i="3"/>
  <c r="H30" i="3"/>
  <c r="G30" i="3"/>
  <c r="F30" i="3"/>
  <c r="I14" i="3"/>
  <c r="H14" i="3"/>
  <c r="G14" i="3"/>
  <c r="F14" i="3"/>
  <c r="G40" i="1"/>
  <c r="H40" i="1"/>
  <c r="I40" i="1"/>
  <c r="F40" i="1"/>
  <c r="G37" i="1"/>
  <c r="H37" i="1"/>
  <c r="I37" i="1"/>
  <c r="F37" i="1"/>
  <c r="G29" i="1"/>
  <c r="H29" i="1"/>
  <c r="I29" i="1"/>
  <c r="F29" i="1"/>
  <c r="G9" i="1"/>
  <c r="H9" i="1"/>
  <c r="I9" i="1"/>
  <c r="F9" i="1"/>
  <c r="H69" i="5" l="1"/>
  <c r="F56" i="11"/>
  <c r="F68" i="5"/>
  <c r="F69" i="5" s="1"/>
  <c r="I68" i="5"/>
  <c r="I69" i="5" s="1"/>
  <c r="G68" i="5"/>
  <c r="G69" i="5" s="1"/>
  <c r="I48" i="3"/>
  <c r="H48" i="3"/>
  <c r="G48" i="3"/>
  <c r="F48" i="3"/>
  <c r="I22" i="3"/>
  <c r="H22" i="3"/>
  <c r="G22" i="3"/>
  <c r="F22" i="3"/>
  <c r="I63" i="1"/>
  <c r="G63" i="1"/>
  <c r="F63" i="1"/>
  <c r="H63" i="1"/>
  <c r="I63" i="3" l="1"/>
  <c r="H63" i="3"/>
  <c r="G63" i="3"/>
  <c r="F63" i="3"/>
</calcChain>
</file>

<file path=xl/sharedStrings.xml><?xml version="1.0" encoding="utf-8"?>
<sst xmlns="http://schemas.openxmlformats.org/spreadsheetml/2006/main" count="2361" uniqueCount="381">
  <si>
    <t>меню</t>
  </si>
  <si>
    <t>выход</t>
  </si>
  <si>
    <t>продукты</t>
  </si>
  <si>
    <t>брутто</t>
  </si>
  <si>
    <t>нетто</t>
  </si>
  <si>
    <t>Б</t>
  </si>
  <si>
    <t>Ж</t>
  </si>
  <si>
    <t>У</t>
  </si>
  <si>
    <t>энергет ценность</t>
  </si>
  <si>
    <t>ЗАВТРАК</t>
  </si>
  <si>
    <t>Фрукты</t>
  </si>
  <si>
    <t>масло сливочное</t>
  </si>
  <si>
    <t>хлеб пшеничный</t>
  </si>
  <si>
    <t>сахар</t>
  </si>
  <si>
    <t>2-ой завтрак</t>
  </si>
  <si>
    <t>ОБЕД</t>
  </si>
  <si>
    <t>капуста</t>
  </si>
  <si>
    <t>масло растительное</t>
  </si>
  <si>
    <t>мясо</t>
  </si>
  <si>
    <t>картофель</t>
  </si>
  <si>
    <t>лук репчатый</t>
  </si>
  <si>
    <t>морковь</t>
  </si>
  <si>
    <t>молоко</t>
  </si>
  <si>
    <t>хлеб ржаной</t>
  </si>
  <si>
    <t>ПОЛДНИК</t>
  </si>
  <si>
    <t>мука пшеничная</t>
  </si>
  <si>
    <t>дрожжи</t>
  </si>
  <si>
    <t>ИТОГО ОБЕД</t>
  </si>
  <si>
    <t>ИТОГО ЗАВТРАК</t>
  </si>
  <si>
    <t>ИТОГО ПОЛДНИК</t>
  </si>
  <si>
    <t>ИТОГО ЗА ДЕНЬ</t>
  </si>
  <si>
    <t xml:space="preserve"> </t>
  </si>
  <si>
    <t>крупа рисовая</t>
  </si>
  <si>
    <t>какао</t>
  </si>
  <si>
    <t>150</t>
  </si>
  <si>
    <t>чай</t>
  </si>
  <si>
    <t>200</t>
  </si>
  <si>
    <t>пшено</t>
  </si>
  <si>
    <t>цикорий</t>
  </si>
  <si>
    <t xml:space="preserve">сахар </t>
  </si>
  <si>
    <t xml:space="preserve">молоко </t>
  </si>
  <si>
    <t xml:space="preserve">морковь </t>
  </si>
  <si>
    <t xml:space="preserve">мясо </t>
  </si>
  <si>
    <t>Компот</t>
  </si>
  <si>
    <t>Хлеб ржаной</t>
  </si>
  <si>
    <t>Хлеб пшеничный</t>
  </si>
  <si>
    <t>Цикорий</t>
  </si>
  <si>
    <t>Салат из свеклы с черносливом</t>
  </si>
  <si>
    <t xml:space="preserve">                                                                  </t>
  </si>
  <si>
    <t>Молочная вермишель</t>
  </si>
  <si>
    <t xml:space="preserve">Хлеб </t>
  </si>
  <si>
    <t>яйцо 1/10 шт.</t>
  </si>
  <si>
    <t>Творог</t>
  </si>
  <si>
    <t>Какао с молоком</t>
  </si>
  <si>
    <t>Салат фруктовый</t>
  </si>
  <si>
    <t>Каша рисовая</t>
  </si>
  <si>
    <t>Картофельная запеканка</t>
  </si>
  <si>
    <t>Чай с молоком</t>
  </si>
  <si>
    <t xml:space="preserve">Омлет </t>
  </si>
  <si>
    <t>яйцо 1 шт.</t>
  </si>
  <si>
    <t>Салат из яблок и моркови</t>
  </si>
  <si>
    <t xml:space="preserve">свекла </t>
  </si>
  <si>
    <t xml:space="preserve">картофель </t>
  </si>
  <si>
    <t>рис</t>
  </si>
  <si>
    <t xml:space="preserve">масло сливочное </t>
  </si>
  <si>
    <t xml:space="preserve">Печенье </t>
  </si>
  <si>
    <t>Каша манная</t>
  </si>
  <si>
    <t xml:space="preserve">манка </t>
  </si>
  <si>
    <t>Каша пшеничная</t>
  </si>
  <si>
    <t>Домашняя лапша</t>
  </si>
  <si>
    <t>Голубцы ленивые</t>
  </si>
  <si>
    <t xml:space="preserve">рис </t>
  </si>
  <si>
    <t>Омлет</t>
  </si>
  <si>
    <t xml:space="preserve">какао </t>
  </si>
  <si>
    <t>Вафли</t>
  </si>
  <si>
    <t>вафли</t>
  </si>
  <si>
    <t>Фруктовый плов</t>
  </si>
  <si>
    <t>крупа перловая</t>
  </si>
  <si>
    <t xml:space="preserve">вермишель </t>
  </si>
  <si>
    <t>Молочная яичница</t>
  </si>
  <si>
    <t>геркулес</t>
  </si>
  <si>
    <t xml:space="preserve">Каша пшенная </t>
  </si>
  <si>
    <t>Плов с мясом</t>
  </si>
  <si>
    <t>Каша ячневая</t>
  </si>
  <si>
    <t>Каша геркулесовая</t>
  </si>
  <si>
    <t>Суп вермишелевый</t>
  </si>
  <si>
    <t>Ватрушка с картофелем</t>
  </si>
  <si>
    <t>Какао  с молоком</t>
  </si>
  <si>
    <t>1-ый день</t>
  </si>
  <si>
    <t>Сок фруктовый</t>
  </si>
  <si>
    <t>2-ой день</t>
  </si>
  <si>
    <t>Каша "Дружба"</t>
  </si>
  <si>
    <t>3-ий день</t>
  </si>
  <si>
    <t>4-ый день</t>
  </si>
  <si>
    <t>5-ый день</t>
  </si>
  <si>
    <t>6-ой день</t>
  </si>
  <si>
    <t>7-ой день</t>
  </si>
  <si>
    <t>8-ой день</t>
  </si>
  <si>
    <t>9-ый день</t>
  </si>
  <si>
    <t>10-ый день</t>
  </si>
  <si>
    <t>11-ый день</t>
  </si>
  <si>
    <t>12-ый день</t>
  </si>
  <si>
    <t>Печенье</t>
  </si>
  <si>
    <t>Каша гречневая</t>
  </si>
  <si>
    <t>Каша пшенная</t>
  </si>
  <si>
    <t>Завтрак</t>
  </si>
  <si>
    <t xml:space="preserve">Дни </t>
  </si>
  <si>
    <t xml:space="preserve">Вафли </t>
  </si>
  <si>
    <t>крупа пшенная</t>
  </si>
  <si>
    <t>печенье</t>
  </si>
  <si>
    <t>Мука пшеничная</t>
  </si>
  <si>
    <t xml:space="preserve">Молоко </t>
  </si>
  <si>
    <t xml:space="preserve">Какао  с молоком   </t>
  </si>
  <si>
    <t xml:space="preserve">Фрукты </t>
  </si>
  <si>
    <t xml:space="preserve">Цикорий </t>
  </si>
  <si>
    <t xml:space="preserve">Компот </t>
  </si>
  <si>
    <t xml:space="preserve">Молочная яичница </t>
  </si>
  <si>
    <t xml:space="preserve">Домашняя лапша </t>
  </si>
  <si>
    <t>Картофель</t>
  </si>
  <si>
    <t xml:space="preserve">Картофельная запеканка </t>
  </si>
  <si>
    <t>Сметана</t>
  </si>
  <si>
    <t>Ячневая каша</t>
  </si>
  <si>
    <t>ячневая крупа</t>
  </si>
  <si>
    <t>Крупа рисовая</t>
  </si>
  <si>
    <t>Рыба</t>
  </si>
  <si>
    <t xml:space="preserve">Голубцы ленивые </t>
  </si>
  <si>
    <t xml:space="preserve">Куряга  </t>
  </si>
  <si>
    <t xml:space="preserve">Каша ячневая </t>
  </si>
  <si>
    <t>Хлеб</t>
  </si>
  <si>
    <t xml:space="preserve">                                                     от1.5 - до3 лет</t>
  </si>
  <si>
    <t>75/150</t>
  </si>
  <si>
    <t xml:space="preserve">ИТОГО </t>
  </si>
  <si>
    <t xml:space="preserve">цикорий </t>
  </si>
  <si>
    <t>Каша «Дружба»</t>
  </si>
  <si>
    <t>Тушеная капуста с мясом</t>
  </si>
  <si>
    <t xml:space="preserve">Суп овощной </t>
  </si>
  <si>
    <t>Вермишелевая запеканка</t>
  </si>
  <si>
    <t xml:space="preserve">Гречневая каша </t>
  </si>
  <si>
    <t>Салат из капусты с яблоками</t>
  </si>
  <si>
    <t>Пирожки с яблоками</t>
  </si>
  <si>
    <t xml:space="preserve">Масло сливочное                                   </t>
  </si>
  <si>
    <t xml:space="preserve">Масло растительное                                </t>
  </si>
  <si>
    <t>Молоко свежая</t>
  </si>
  <si>
    <t xml:space="preserve">Сыр                                               </t>
  </si>
  <si>
    <t xml:space="preserve">Яйцо                                              </t>
  </si>
  <si>
    <t xml:space="preserve">Крупа гречневая                                   </t>
  </si>
  <si>
    <t xml:space="preserve">Крупа манная                                      </t>
  </si>
  <si>
    <t xml:space="preserve">Крупа перловая                                    </t>
  </si>
  <si>
    <t xml:space="preserve">Крупа ячневая                                     </t>
  </si>
  <si>
    <t xml:space="preserve">Крупа пшеничная                                   </t>
  </si>
  <si>
    <t xml:space="preserve">Пшено                                             </t>
  </si>
  <si>
    <t xml:space="preserve">Геркулес                                          </t>
  </si>
  <si>
    <t xml:space="preserve">Горох                                             </t>
  </si>
  <si>
    <t xml:space="preserve">Вафли                                             </t>
  </si>
  <si>
    <t xml:space="preserve">Печенье                                           </t>
  </si>
  <si>
    <t xml:space="preserve">Курага                                            </t>
  </si>
  <si>
    <t xml:space="preserve">Чернослив                                         </t>
  </si>
  <si>
    <t xml:space="preserve">Груши                                             </t>
  </si>
  <si>
    <t xml:space="preserve">Бананы                                            </t>
  </si>
  <si>
    <t xml:space="preserve">Мандарины                                         </t>
  </si>
  <si>
    <t xml:space="preserve">Киви                                              </t>
  </si>
  <si>
    <t xml:space="preserve">Яблоки                                            </t>
  </si>
  <si>
    <t xml:space="preserve">Изюм                                              </t>
  </si>
  <si>
    <t xml:space="preserve">Морковь                                           </t>
  </si>
  <si>
    <t xml:space="preserve">Свекла                                            </t>
  </si>
  <si>
    <t xml:space="preserve">Чай                                               </t>
  </si>
  <si>
    <t xml:space="preserve">Дрожжи                                            </t>
  </si>
  <si>
    <t xml:space="preserve">Цикорий                                           </t>
  </si>
  <si>
    <t>для детей от 3-х до 7 лет</t>
  </si>
  <si>
    <t>наименование прдуктов</t>
  </si>
  <si>
    <t>по норме</t>
  </si>
  <si>
    <t>за 10 дней</t>
  </si>
  <si>
    <t>КРУПЫ</t>
  </si>
  <si>
    <t>Макароны</t>
  </si>
  <si>
    <t>Сухари пшеничная</t>
  </si>
  <si>
    <t>ОВОЩИ</t>
  </si>
  <si>
    <t xml:space="preserve">Капуста  свежая                          </t>
  </si>
  <si>
    <t xml:space="preserve">Лук (разный)                                      </t>
  </si>
  <si>
    <t xml:space="preserve">Помидоры консервир.                          </t>
  </si>
  <si>
    <t>Томатная паста</t>
  </si>
  <si>
    <t>ФРУКТЫ</t>
  </si>
  <si>
    <t>СУХОФРУКТЫ</t>
  </si>
  <si>
    <t>Какао</t>
  </si>
  <si>
    <t>КОНДИТЕРСК. ИЗДЕЛИЯ</t>
  </si>
  <si>
    <t xml:space="preserve">Сахар (песок)                                     </t>
  </si>
  <si>
    <t>МОЛОЧНАЯ ПРОДУКЦИЯ</t>
  </si>
  <si>
    <t xml:space="preserve">Мясо с костями                          </t>
  </si>
  <si>
    <t>Мясо б-костей</t>
  </si>
  <si>
    <t>Соль</t>
  </si>
  <si>
    <t>для детей от 1,5 до 3-х лет</t>
  </si>
  <si>
    <t xml:space="preserve">Салат из яблок  и моркови </t>
  </si>
  <si>
    <t>Рыбные биточки, гречневая каша</t>
  </si>
  <si>
    <t xml:space="preserve">Лук                                 </t>
  </si>
  <si>
    <t>Суп овощной</t>
  </si>
  <si>
    <t>САБЫ</t>
  </si>
  <si>
    <t xml:space="preserve">                                     от 1.5 - до 3 лет</t>
  </si>
  <si>
    <t>Саба</t>
  </si>
  <si>
    <t xml:space="preserve">1 -ый день </t>
  </si>
  <si>
    <t xml:space="preserve">              12-ый день</t>
  </si>
  <si>
    <t xml:space="preserve">           11-ый день </t>
  </si>
  <si>
    <t xml:space="preserve">                            11-ый день </t>
  </si>
  <si>
    <t xml:space="preserve">           10-ый день </t>
  </si>
  <si>
    <t xml:space="preserve">                      10-ый день </t>
  </si>
  <si>
    <t xml:space="preserve">              9-ый день </t>
  </si>
  <si>
    <t xml:space="preserve">                      9-ый день </t>
  </si>
  <si>
    <t xml:space="preserve">               8-ой день </t>
  </si>
  <si>
    <t xml:space="preserve">                       8-ой день </t>
  </si>
  <si>
    <t xml:space="preserve">              7-ой день </t>
  </si>
  <si>
    <t xml:space="preserve">                        7-ой день </t>
  </si>
  <si>
    <t xml:space="preserve">                  6-ой день </t>
  </si>
  <si>
    <t xml:space="preserve">                       6-ой день </t>
  </si>
  <si>
    <t xml:space="preserve">                5-ый день </t>
  </si>
  <si>
    <t xml:space="preserve">              5-ый день </t>
  </si>
  <si>
    <t xml:space="preserve">              4-ый день </t>
  </si>
  <si>
    <t xml:space="preserve">                 4-ый день </t>
  </si>
  <si>
    <t xml:space="preserve">                3-ий день     </t>
  </si>
  <si>
    <t xml:space="preserve">                 3-ий день </t>
  </si>
  <si>
    <t xml:space="preserve">        2-ой день        </t>
  </si>
  <si>
    <t xml:space="preserve">                                   для детей от 3-х до 7 лет</t>
  </si>
  <si>
    <t xml:space="preserve">                 для детей от 3-х до 7 лет</t>
  </si>
  <si>
    <t xml:space="preserve">               для детей от 3-х до 7 лет</t>
  </si>
  <si>
    <t xml:space="preserve">                         для детей от 3-х до 7 лет</t>
  </si>
  <si>
    <t xml:space="preserve">                для детей от 3-х  до 7 лет</t>
  </si>
  <si>
    <t xml:space="preserve">                      для детей от 3-х до 7 лет</t>
  </si>
  <si>
    <t xml:space="preserve">                     для детей от 3-х до 7 лет</t>
  </si>
  <si>
    <t xml:space="preserve">           для детей от 3-х до 7 лет</t>
  </si>
  <si>
    <t xml:space="preserve">                       для детей от 3-х до 7 лет</t>
  </si>
  <si>
    <t xml:space="preserve">       для детей от 1,5 до 3 лет</t>
  </si>
  <si>
    <t xml:space="preserve">                             для детей от 1,5 до 3 лет</t>
  </si>
  <si>
    <t xml:space="preserve">               12-ый день </t>
  </si>
  <si>
    <t xml:space="preserve">                       для детей от 1,5 до 3 лет</t>
  </si>
  <si>
    <t xml:space="preserve">             1 -ый день </t>
  </si>
  <si>
    <t xml:space="preserve">           2-ой день</t>
  </si>
  <si>
    <t>2-ойзавтрак</t>
  </si>
  <si>
    <t>Дни</t>
  </si>
  <si>
    <t>2 - ой завтрак</t>
  </si>
  <si>
    <t xml:space="preserve"> обед</t>
  </si>
  <si>
    <t xml:space="preserve"> Полдник</t>
  </si>
  <si>
    <t>Салат  из свежей капусты</t>
  </si>
  <si>
    <t>Молоко с чесноком</t>
  </si>
  <si>
    <t>Салат овощной</t>
  </si>
  <si>
    <t>Винегрет</t>
  </si>
  <si>
    <t xml:space="preserve">яблоки </t>
  </si>
  <si>
    <t>Чеснок</t>
  </si>
  <si>
    <t>Запеканка рисовая с творогом</t>
  </si>
  <si>
    <t>Ватрушка с творогом</t>
  </si>
  <si>
    <t>Салат  овощной</t>
  </si>
  <si>
    <t xml:space="preserve">Творог                                      </t>
  </si>
  <si>
    <t xml:space="preserve">Творог                                       </t>
  </si>
  <si>
    <t>Сыр</t>
  </si>
  <si>
    <t>яйцо 1/8 шт</t>
  </si>
  <si>
    <t>горох</t>
  </si>
  <si>
    <t>25/5</t>
  </si>
  <si>
    <t>60/150</t>
  </si>
  <si>
    <t>3 кв. 2015 г.</t>
  </si>
  <si>
    <t>суббота</t>
  </si>
  <si>
    <t>Помидоры свежие</t>
  </si>
  <si>
    <t>Огурцы свежие</t>
  </si>
  <si>
    <t>Кисель</t>
  </si>
  <si>
    <t>Сухофрукты</t>
  </si>
  <si>
    <t>Консерва "Лосось"</t>
  </si>
  <si>
    <t>0,6/24</t>
  </si>
  <si>
    <t xml:space="preserve">Творог "дм"                                       </t>
  </si>
  <si>
    <t>Куряга</t>
  </si>
  <si>
    <t>0,5/20</t>
  </si>
  <si>
    <t xml:space="preserve">Творог                                </t>
  </si>
  <si>
    <t>кисель</t>
  </si>
  <si>
    <t>сухофрукты</t>
  </si>
  <si>
    <t>4 кв. 2015 г.</t>
  </si>
  <si>
    <t>Обед     4 кв. 2015 г.</t>
  </si>
  <si>
    <t>Пирожки с капустой</t>
  </si>
  <si>
    <t>Салат витаминный</t>
  </si>
  <si>
    <t>Овощное рагу</t>
  </si>
  <si>
    <t>120</t>
  </si>
  <si>
    <t>Тушеный картофель</t>
  </si>
  <si>
    <t>Салат из морковки с  изюмом</t>
  </si>
  <si>
    <t>Салат из свеклы с яблоками</t>
  </si>
  <si>
    <t>Вермишель с маслом</t>
  </si>
  <si>
    <t xml:space="preserve">Лук                               </t>
  </si>
  <si>
    <t>Салат из свежей капусты</t>
  </si>
  <si>
    <t>Вафли - сад</t>
  </si>
  <si>
    <t>Салат из морковки с изюмом</t>
  </si>
  <si>
    <t xml:space="preserve">Салат  из  капусты с яблоками </t>
  </si>
  <si>
    <t xml:space="preserve">чеснок </t>
  </si>
  <si>
    <t xml:space="preserve">фрукты </t>
  </si>
  <si>
    <t>фрукты</t>
  </si>
  <si>
    <t>вермишель</t>
  </si>
  <si>
    <t>сок фруктовый</t>
  </si>
  <si>
    <t>масло растительн.</t>
  </si>
  <si>
    <t xml:space="preserve">крупа ячневая </t>
  </si>
  <si>
    <t>яблоко</t>
  </si>
  <si>
    <t xml:space="preserve">дрожжи </t>
  </si>
  <si>
    <t xml:space="preserve">капуста </t>
  </si>
  <si>
    <r>
      <t>лук репчатый</t>
    </r>
    <r>
      <rPr>
        <sz val="24"/>
        <color theme="1"/>
        <rFont val="Batang"/>
        <family val="1"/>
        <charset val="204"/>
      </rPr>
      <t>(для фарша)</t>
    </r>
  </si>
  <si>
    <r>
      <t>лук репчатый</t>
    </r>
    <r>
      <rPr>
        <sz val="22"/>
        <color theme="1"/>
        <rFont val="Batang"/>
        <family val="1"/>
        <charset val="204"/>
      </rPr>
      <t>/для бульона/</t>
    </r>
  </si>
  <si>
    <t>яйцо 1/8 шт.</t>
  </si>
  <si>
    <t xml:space="preserve">макароны </t>
  </si>
  <si>
    <t>яблоки</t>
  </si>
  <si>
    <t>свекла</t>
  </si>
  <si>
    <t>творог</t>
  </si>
  <si>
    <r>
      <t xml:space="preserve">лук репчат. </t>
    </r>
    <r>
      <rPr>
        <sz val="28"/>
        <color theme="1"/>
        <rFont val="Batang"/>
        <family val="1"/>
        <charset val="204"/>
      </rPr>
      <t>(для бульона)</t>
    </r>
  </si>
  <si>
    <r>
      <t xml:space="preserve">лук репчат. </t>
    </r>
    <r>
      <rPr>
        <sz val="36"/>
        <color theme="1"/>
        <rFont val="Batang"/>
        <family val="1"/>
        <charset val="204"/>
      </rPr>
      <t>(для фарша)</t>
    </r>
  </si>
  <si>
    <t>рыба</t>
  </si>
  <si>
    <t xml:space="preserve">банан   </t>
  </si>
  <si>
    <t xml:space="preserve">груша </t>
  </si>
  <si>
    <t xml:space="preserve">яблоко </t>
  </si>
  <si>
    <t>крупа пшеничная</t>
  </si>
  <si>
    <t>гречка</t>
  </si>
  <si>
    <t xml:space="preserve">чай </t>
  </si>
  <si>
    <t>сухари пшеничные</t>
  </si>
  <si>
    <t xml:space="preserve">творог </t>
  </si>
  <si>
    <t>яйцо 1/8шт.</t>
  </si>
  <si>
    <t xml:space="preserve">рыба </t>
  </si>
  <si>
    <t>крупа гречневая</t>
  </si>
  <si>
    <t xml:space="preserve">чернослив </t>
  </si>
  <si>
    <t>изюм</t>
  </si>
  <si>
    <t>яйцо1/8 шт.</t>
  </si>
  <si>
    <t xml:space="preserve">мясо  </t>
  </si>
  <si>
    <t>капуста свежая</t>
  </si>
  <si>
    <t xml:space="preserve">пшено </t>
  </si>
  <si>
    <t xml:space="preserve">куряга </t>
  </si>
  <si>
    <t>гречневая крупа</t>
  </si>
  <si>
    <t xml:space="preserve">Оладьи </t>
  </si>
  <si>
    <t>Суп крестьянский</t>
  </si>
  <si>
    <t>Суп с рыбными фрикадельками</t>
  </si>
  <si>
    <t xml:space="preserve">Свекольник  </t>
  </si>
  <si>
    <t>250</t>
  </si>
  <si>
    <t xml:space="preserve">Свекольник </t>
  </si>
  <si>
    <t xml:space="preserve">Борщ </t>
  </si>
  <si>
    <t>Борщ</t>
  </si>
  <si>
    <t>Уха</t>
  </si>
  <si>
    <t>Суп с мясными фрикадельками</t>
  </si>
  <si>
    <t xml:space="preserve">Щи  </t>
  </si>
  <si>
    <t xml:space="preserve">Щи </t>
  </si>
  <si>
    <t>Суп гороховый</t>
  </si>
  <si>
    <t>каз-тво</t>
  </si>
  <si>
    <t xml:space="preserve">                                                 4 кв. 2015 г.</t>
  </si>
  <si>
    <t>КОНДИТЕРСКИЕ  ИЗДЕЛИЯ</t>
  </si>
  <si>
    <t>***</t>
  </si>
  <si>
    <t>Полдник        ***</t>
  </si>
  <si>
    <t>Суп перловый</t>
  </si>
  <si>
    <t>Эликсир "Бодрости"</t>
  </si>
  <si>
    <t>шиповник</t>
  </si>
  <si>
    <t>Запеканка вермишелевая с фаршированной рыбой</t>
  </si>
  <si>
    <t>за 12 дней</t>
  </si>
  <si>
    <t>за 12дней</t>
  </si>
  <si>
    <t>Шиповник</t>
  </si>
  <si>
    <t>Творог винни</t>
  </si>
  <si>
    <t xml:space="preserve">5шт </t>
  </si>
  <si>
    <t>сыр</t>
  </si>
  <si>
    <t xml:space="preserve">Ежики </t>
  </si>
  <si>
    <t xml:space="preserve"> Ежики </t>
  </si>
  <si>
    <t>Гречневая каша</t>
  </si>
  <si>
    <t>Овощи тушеные</t>
  </si>
  <si>
    <t>Отварные макароны с мясом и отв. овощами</t>
  </si>
  <si>
    <t>Запек. рисовая с творогом</t>
  </si>
  <si>
    <t>Эликсир " Бодрости"</t>
  </si>
  <si>
    <t>Каша " Дружба"</t>
  </si>
  <si>
    <t>Свекольник</t>
  </si>
  <si>
    <t>Творог " ДМ"</t>
  </si>
  <si>
    <t xml:space="preserve"> Картофельная запеканка </t>
  </si>
  <si>
    <t>77</t>
  </si>
  <si>
    <t>34/6</t>
  </si>
  <si>
    <t xml:space="preserve">Хлеб с сыром </t>
  </si>
  <si>
    <t>30</t>
  </si>
  <si>
    <t>35/6</t>
  </si>
  <si>
    <t>Хлеб с сыром</t>
  </si>
  <si>
    <t>35</t>
  </si>
  <si>
    <t>30/6</t>
  </si>
  <si>
    <t>25</t>
  </si>
  <si>
    <t>Творог "ДМ"</t>
  </si>
  <si>
    <t>90/30</t>
  </si>
  <si>
    <t>30/7</t>
  </si>
  <si>
    <t xml:space="preserve">Хлеб с  сыром </t>
  </si>
  <si>
    <t>115/35</t>
  </si>
  <si>
    <t>35/7</t>
  </si>
  <si>
    <t xml:space="preserve">печенье </t>
  </si>
  <si>
    <t>Творог " ДМ "</t>
  </si>
  <si>
    <t>Хлеб с  сыром</t>
  </si>
  <si>
    <t>Салат  из свеклы с яблоками</t>
  </si>
  <si>
    <t>Запек. вермишелевая с фарш.рыбой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</si>
</sst>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0"/>
  </numFmts>
  <fonts count="3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b/>
      <sz val="20"/>
      <color theme="1"/>
      <name val="Calibri"/>
      <family val="2"/>
      <charset val="204"/>
      <scheme val="minor"/>
    </font>
    <font>
      <sz val="20"/>
      <color theme="1"/>
      <name val="Calibri"/>
      <family val="2"/>
      <charset val="204"/>
      <scheme val="minor"/>
    </font>
    <font>
      <sz val="36"/>
      <color theme="1"/>
      <name val="Calibri"/>
      <family val="2"/>
      <charset val="204"/>
      <scheme val="minor"/>
    </font>
    <font>
      <b/>
      <sz val="20"/>
      <color theme="1"/>
      <name val="Cambria"/>
      <family val="1"/>
      <charset val="204"/>
      <scheme val="major"/>
    </font>
    <font>
      <sz val="20"/>
      <color theme="1"/>
      <name val="Cambria"/>
      <family val="1"/>
      <charset val="204"/>
      <scheme val="major"/>
    </font>
    <font>
      <sz val="11"/>
      <color theme="1"/>
      <name val="Cambria"/>
      <family val="1"/>
      <charset val="204"/>
      <scheme val="major"/>
    </font>
    <font>
      <b/>
      <sz val="11"/>
      <color theme="1"/>
      <name val="Cambria"/>
      <family val="1"/>
      <charset val="204"/>
      <scheme val="major"/>
    </font>
    <font>
      <b/>
      <sz val="20"/>
      <color theme="1"/>
      <name val="Batang"/>
      <family val="1"/>
      <charset val="204"/>
    </font>
    <font>
      <sz val="20"/>
      <color theme="1"/>
      <name val="Batang"/>
      <family val="1"/>
      <charset val="204"/>
    </font>
    <font>
      <sz val="11"/>
      <color theme="1"/>
      <name val="Batang"/>
      <family val="1"/>
      <charset val="204"/>
    </font>
    <font>
      <b/>
      <sz val="11"/>
      <color theme="1"/>
      <name val="Batang"/>
      <family val="1"/>
      <charset val="204"/>
    </font>
    <font>
      <i/>
      <sz val="20"/>
      <color theme="1"/>
      <name val="Batang"/>
      <family val="1"/>
      <charset val="204"/>
    </font>
    <font>
      <b/>
      <i/>
      <sz val="36"/>
      <color theme="1"/>
      <name val="Batang"/>
      <family val="1"/>
      <charset val="204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b/>
      <i/>
      <sz val="72"/>
      <color theme="1"/>
      <name val="Calibri"/>
      <family val="2"/>
      <charset val="204"/>
      <scheme val="minor"/>
    </font>
    <font>
      <b/>
      <sz val="72"/>
      <color theme="1"/>
      <name val="Calibri"/>
      <family val="2"/>
      <charset val="204"/>
      <scheme val="minor"/>
    </font>
    <font>
      <sz val="72"/>
      <color theme="1"/>
      <name val="Calibri"/>
      <family val="2"/>
      <charset val="204"/>
      <scheme val="minor"/>
    </font>
    <font>
      <i/>
      <sz val="72"/>
      <color theme="1"/>
      <name val="Calibri"/>
      <family val="2"/>
      <charset val="204"/>
      <scheme val="minor"/>
    </font>
    <font>
      <b/>
      <sz val="72"/>
      <color theme="1"/>
      <name val="Batang"/>
      <family val="1"/>
      <charset val="204"/>
    </font>
    <font>
      <sz val="72"/>
      <color theme="1"/>
      <name val="Batang"/>
      <family val="1"/>
      <charset val="204"/>
    </font>
    <font>
      <b/>
      <i/>
      <sz val="48"/>
      <color theme="1"/>
      <name val="Batang"/>
      <family val="1"/>
      <charset val="204"/>
    </font>
    <font>
      <sz val="48"/>
      <color theme="1"/>
      <name val="Calibri"/>
      <family val="2"/>
      <charset val="204"/>
      <scheme val="minor"/>
    </font>
    <font>
      <b/>
      <sz val="48"/>
      <color theme="1"/>
      <name val="Batang"/>
      <family val="1"/>
      <charset val="204"/>
    </font>
    <font>
      <sz val="48"/>
      <color theme="1"/>
      <name val="Batang"/>
      <family val="1"/>
      <charset val="204"/>
    </font>
    <font>
      <b/>
      <sz val="36"/>
      <color theme="1"/>
      <name val="Batang"/>
      <family val="1"/>
      <charset val="204"/>
    </font>
    <font>
      <sz val="36"/>
      <color theme="1"/>
      <name val="Batang"/>
      <family val="1"/>
      <charset val="204"/>
    </font>
    <font>
      <i/>
      <sz val="36"/>
      <color theme="1"/>
      <name val="Batang"/>
      <family val="1"/>
      <charset val="204"/>
    </font>
    <font>
      <b/>
      <sz val="48"/>
      <color theme="1"/>
      <name val="Cambria"/>
      <family val="1"/>
      <charset val="204"/>
      <scheme val="major"/>
    </font>
    <font>
      <sz val="48"/>
      <color theme="1"/>
      <name val="Cambria"/>
      <family val="1"/>
      <charset val="204"/>
      <scheme val="major"/>
    </font>
    <font>
      <b/>
      <sz val="48"/>
      <color theme="1"/>
      <name val="Calibri"/>
      <family val="2"/>
      <charset val="204"/>
      <scheme val="minor"/>
    </font>
    <font>
      <sz val="22"/>
      <color theme="1"/>
      <name val="Batang"/>
      <family val="1"/>
      <charset val="204"/>
    </font>
    <font>
      <sz val="24"/>
      <color theme="1"/>
      <name val="Batang"/>
      <family val="1"/>
      <charset val="204"/>
    </font>
    <font>
      <sz val="28"/>
      <color theme="1"/>
      <name val="Batang"/>
      <family val="1"/>
      <charset val="204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8">
    <xf numFmtId="0" fontId="0" fillId="0" borderId="0" xfId="0"/>
    <xf numFmtId="0" fontId="2" fillId="0" borderId="0" xfId="0" applyFont="1"/>
    <xf numFmtId="0" fontId="0" fillId="0" borderId="0" xfId="0" applyFont="1"/>
    <xf numFmtId="0" fontId="3" fillId="0" borderId="4" xfId="0" applyFont="1" applyFill="1" applyBorder="1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8" fillId="0" borderId="0" xfId="0" applyFont="1" applyAlignment="1">
      <alignment horizontal="center"/>
    </xf>
    <xf numFmtId="0" fontId="10" fillId="0" borderId="0" xfId="0" applyFont="1"/>
    <xf numFmtId="0" fontId="9" fillId="0" borderId="0" xfId="0" applyFont="1"/>
    <xf numFmtId="0" fontId="9" fillId="0" borderId="0" xfId="0" applyFont="1" applyAlignment="1">
      <alignment horizontal="center"/>
    </xf>
    <xf numFmtId="0" fontId="11" fillId="0" borderId="0" xfId="0" applyFont="1"/>
    <xf numFmtId="0" fontId="11" fillId="0" borderId="0" xfId="0" applyFont="1" applyAlignment="1"/>
    <xf numFmtId="0" fontId="12" fillId="0" borderId="0" xfId="0" applyFont="1" applyAlignment="1">
      <alignment horizontal="center"/>
    </xf>
    <xf numFmtId="0" fontId="13" fillId="0" borderId="0" xfId="0" applyFont="1"/>
    <xf numFmtId="0" fontId="14" fillId="0" borderId="0" xfId="0" applyFont="1"/>
    <xf numFmtId="0" fontId="13" fillId="0" borderId="0" xfId="0" applyFont="1" applyAlignment="1">
      <alignment horizontal="center"/>
    </xf>
    <xf numFmtId="0" fontId="12" fillId="0" borderId="0" xfId="0" applyFont="1"/>
    <xf numFmtId="0" fontId="11" fillId="0" borderId="0" xfId="0" applyFont="1" applyAlignment="1">
      <alignment horizontal="left"/>
    </xf>
    <xf numFmtId="0" fontId="15" fillId="0" borderId="0" xfId="0" applyFont="1"/>
    <xf numFmtId="0" fontId="11" fillId="0" borderId="0" xfId="0" applyFont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7" fillId="0" borderId="1" xfId="0" applyFont="1" applyBorder="1" applyAlignment="1">
      <alignment horizontal="center"/>
    </xf>
    <xf numFmtId="0" fontId="17" fillId="0" borderId="1" xfId="0" applyFont="1" applyBorder="1"/>
    <xf numFmtId="9" fontId="17" fillId="0" borderId="1" xfId="0" applyNumberFormat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9" fontId="0" fillId="0" borderId="3" xfId="0" applyNumberFormat="1" applyBorder="1" applyAlignment="1">
      <alignment horizontal="center" vertical="center"/>
    </xf>
    <xf numFmtId="0" fontId="17" fillId="0" borderId="1" xfId="0" applyFont="1" applyBorder="1" applyAlignment="1">
      <alignment horizontal="left"/>
    </xf>
    <xf numFmtId="0" fontId="18" fillId="0" borderId="1" xfId="0" applyFont="1" applyBorder="1" applyAlignment="1">
      <alignment horizontal="center"/>
    </xf>
    <xf numFmtId="0" fontId="21" fillId="0" borderId="11" xfId="0" applyFont="1" applyBorder="1" applyAlignment="1">
      <alignment horizontal="left" vertical="center" wrapText="1"/>
    </xf>
    <xf numFmtId="1" fontId="21" fillId="0" borderId="11" xfId="0" applyNumberFormat="1" applyFont="1" applyBorder="1" applyAlignment="1">
      <alignment horizontal="center"/>
    </xf>
    <xf numFmtId="1" fontId="20" fillId="0" borderId="11" xfId="0" applyNumberFormat="1" applyFont="1" applyBorder="1" applyAlignment="1">
      <alignment horizontal="center"/>
    </xf>
    <xf numFmtId="1" fontId="20" fillId="0" borderId="17" xfId="0" applyNumberFormat="1" applyFont="1" applyBorder="1" applyAlignment="1">
      <alignment horizontal="center"/>
    </xf>
    <xf numFmtId="0" fontId="21" fillId="0" borderId="1" xfId="0" applyFont="1" applyBorder="1" applyAlignment="1">
      <alignment horizontal="center"/>
    </xf>
    <xf numFmtId="0" fontId="21" fillId="0" borderId="1" xfId="0" applyFont="1" applyBorder="1" applyAlignment="1">
      <alignment horizontal="left" vertical="center" wrapText="1"/>
    </xf>
    <xf numFmtId="1" fontId="21" fillId="0" borderId="1" xfId="0" applyNumberFormat="1" applyFont="1" applyBorder="1" applyAlignment="1">
      <alignment horizontal="center"/>
    </xf>
    <xf numFmtId="1" fontId="21" fillId="0" borderId="12" xfId="0" applyNumberFormat="1" applyFont="1" applyBorder="1" applyAlignment="1">
      <alignment horizontal="center"/>
    </xf>
    <xf numFmtId="0" fontId="19" fillId="0" borderId="1" xfId="0" applyFont="1" applyBorder="1" applyAlignment="1">
      <alignment horizontal="center" vertical="center" wrapText="1"/>
    </xf>
    <xf numFmtId="1" fontId="20" fillId="0" borderId="1" xfId="0" applyNumberFormat="1" applyFont="1" applyBorder="1" applyAlignment="1">
      <alignment horizontal="center"/>
    </xf>
    <xf numFmtId="1" fontId="20" fillId="0" borderId="12" xfId="0" applyNumberFormat="1" applyFont="1" applyBorder="1" applyAlignment="1">
      <alignment horizontal="center"/>
    </xf>
    <xf numFmtId="49" fontId="21" fillId="0" borderId="1" xfId="0" applyNumberFormat="1" applyFont="1" applyBorder="1" applyAlignment="1">
      <alignment horizontal="left" vertical="center" wrapText="1"/>
    </xf>
    <xf numFmtId="165" fontId="21" fillId="0" borderId="1" xfId="0" applyNumberFormat="1" applyFont="1" applyBorder="1" applyAlignment="1">
      <alignment horizontal="center"/>
    </xf>
    <xf numFmtId="165" fontId="20" fillId="0" borderId="1" xfId="0" applyNumberFormat="1" applyFont="1" applyBorder="1" applyAlignment="1">
      <alignment horizontal="center"/>
    </xf>
    <xf numFmtId="165" fontId="20" fillId="0" borderId="12" xfId="0" applyNumberFormat="1" applyFont="1" applyBorder="1" applyAlignment="1">
      <alignment horizontal="center"/>
    </xf>
    <xf numFmtId="164" fontId="21" fillId="0" borderId="1" xfId="0" applyNumberFormat="1" applyFont="1" applyBorder="1" applyAlignment="1">
      <alignment horizontal="center"/>
    </xf>
    <xf numFmtId="0" fontId="19" fillId="0" borderId="1" xfId="0" applyFont="1" applyBorder="1" applyAlignment="1">
      <alignment horizontal="left" vertical="center" wrapText="1"/>
    </xf>
    <xf numFmtId="0" fontId="21" fillId="0" borderId="0" xfId="0" applyFont="1"/>
    <xf numFmtId="0" fontId="20" fillId="0" borderId="0" xfId="0" applyFont="1"/>
    <xf numFmtId="0" fontId="19" fillId="0" borderId="0" xfId="0" applyFont="1"/>
    <xf numFmtId="9" fontId="20" fillId="0" borderId="0" xfId="0" applyNumberFormat="1" applyFont="1" applyAlignment="1">
      <alignment horizontal="center"/>
    </xf>
    <xf numFmtId="0" fontId="19" fillId="0" borderId="2" xfId="0" applyFont="1" applyBorder="1" applyAlignment="1">
      <alignment horizontal="center" vertical="center" wrapText="1"/>
    </xf>
    <xf numFmtId="1" fontId="19" fillId="0" borderId="2" xfId="0" applyNumberFormat="1" applyFont="1" applyBorder="1" applyAlignment="1">
      <alignment horizontal="center" vertical="center"/>
    </xf>
    <xf numFmtId="1" fontId="20" fillId="0" borderId="2" xfId="0" applyNumberFormat="1" applyFont="1" applyBorder="1" applyAlignment="1">
      <alignment horizontal="center" vertical="center"/>
    </xf>
    <xf numFmtId="1" fontId="19" fillId="0" borderId="2" xfId="0" applyNumberFormat="1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/>
    </xf>
    <xf numFmtId="49" fontId="19" fillId="0" borderId="1" xfId="0" applyNumberFormat="1" applyFont="1" applyBorder="1" applyAlignment="1">
      <alignment horizontal="left" vertical="center" wrapText="1"/>
    </xf>
    <xf numFmtId="1" fontId="21" fillId="0" borderId="10" xfId="0" applyNumberFormat="1" applyFont="1" applyBorder="1" applyAlignment="1">
      <alignment horizontal="center"/>
    </xf>
    <xf numFmtId="0" fontId="21" fillId="0" borderId="1" xfId="0" applyFont="1" applyBorder="1" applyAlignment="1">
      <alignment horizontal="center" vertical="center" wrapText="1"/>
    </xf>
    <xf numFmtId="9" fontId="21" fillId="0" borderId="0" xfId="0" applyNumberFormat="1" applyFont="1" applyAlignment="1">
      <alignment horizontal="center"/>
    </xf>
    <xf numFmtId="0" fontId="22" fillId="0" borderId="1" xfId="0" applyFont="1" applyBorder="1" applyAlignment="1">
      <alignment horizontal="left" vertical="center" wrapText="1"/>
    </xf>
    <xf numFmtId="49" fontId="22" fillId="0" borderId="1" xfId="0" applyNumberFormat="1" applyFont="1" applyBorder="1" applyAlignment="1">
      <alignment horizontal="left" vertical="center" wrapText="1"/>
    </xf>
    <xf numFmtId="0" fontId="16" fillId="0" borderId="2" xfId="0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30" fillId="0" borderId="1" xfId="0" applyFont="1" applyBorder="1" applyAlignment="1">
      <alignment horizontal="left"/>
    </xf>
    <xf numFmtId="0" fontId="31" fillId="0" borderId="1" xfId="0" applyFont="1" applyBorder="1" applyAlignment="1">
      <alignment horizontal="left" vertical="center" wrapText="1"/>
    </xf>
    <xf numFmtId="0" fontId="31" fillId="0" borderId="11" xfId="0" applyFont="1" applyBorder="1" applyAlignment="1">
      <alignment horizontal="center"/>
    </xf>
    <xf numFmtId="0" fontId="31" fillId="0" borderId="11" xfId="0" applyFont="1" applyBorder="1" applyAlignment="1">
      <alignment horizontal="left"/>
    </xf>
    <xf numFmtId="0" fontId="31" fillId="0" borderId="11" xfId="0" applyFont="1" applyBorder="1" applyAlignment="1">
      <alignment horizontal="left" vertical="center" wrapText="1"/>
    </xf>
    <xf numFmtId="0" fontId="31" fillId="0" borderId="1" xfId="0" applyFont="1" applyBorder="1" applyAlignment="1">
      <alignment horizontal="left"/>
    </xf>
    <xf numFmtId="49" fontId="31" fillId="0" borderId="1" xfId="0" applyNumberFormat="1" applyFont="1" applyBorder="1" applyAlignment="1">
      <alignment horizontal="left" vertical="center" wrapText="1"/>
    </xf>
    <xf numFmtId="0" fontId="31" fillId="0" borderId="1" xfId="0" applyFont="1" applyBorder="1" applyAlignment="1">
      <alignment horizontal="center"/>
    </xf>
    <xf numFmtId="0" fontId="31" fillId="0" borderId="1" xfId="0" applyFont="1" applyBorder="1" applyAlignment="1">
      <alignment horizontal="left" vertical="center"/>
    </xf>
    <xf numFmtId="0" fontId="30" fillId="0" borderId="1" xfId="0" applyFont="1" applyBorder="1" applyAlignment="1"/>
    <xf numFmtId="0" fontId="30" fillId="0" borderId="12" xfId="0" applyFont="1" applyBorder="1" applyAlignment="1"/>
    <xf numFmtId="0" fontId="30" fillId="0" borderId="13" xfId="0" applyFont="1" applyBorder="1" applyAlignment="1"/>
    <xf numFmtId="0" fontId="30" fillId="0" borderId="14" xfId="0" applyFont="1" applyBorder="1" applyAlignment="1"/>
    <xf numFmtId="0" fontId="23" fillId="0" borderId="0" xfId="0" applyFont="1" applyAlignment="1"/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23" fillId="0" borderId="0" xfId="0" applyFont="1" applyAlignment="1">
      <alignment horizontal="center"/>
    </xf>
    <xf numFmtId="0" fontId="27" fillId="0" borderId="0" xfId="0" applyFont="1"/>
    <xf numFmtId="0" fontId="27" fillId="0" borderId="0" xfId="0" applyFont="1" applyAlignment="1"/>
    <xf numFmtId="0" fontId="28" fillId="0" borderId="0" xfId="0" applyFont="1" applyAlignment="1">
      <alignment horizontal="center"/>
    </xf>
    <xf numFmtId="0" fontId="27" fillId="0" borderId="0" xfId="0" applyFont="1" applyAlignment="1">
      <alignment horizontal="center"/>
    </xf>
    <xf numFmtId="0" fontId="28" fillId="0" borderId="0" xfId="0" applyFont="1" applyAlignment="1">
      <alignment vertical="center"/>
    </xf>
    <xf numFmtId="0" fontId="25" fillId="0" borderId="2" xfId="0" applyFont="1" applyBorder="1" applyAlignment="1">
      <alignment horizontal="center" vertical="center" wrapText="1"/>
    </xf>
    <xf numFmtId="0" fontId="27" fillId="0" borderId="2" xfId="0" applyFont="1" applyBorder="1"/>
    <xf numFmtId="0" fontId="27" fillId="0" borderId="2" xfId="0" applyFont="1" applyBorder="1" applyAlignment="1">
      <alignment horizontal="center" vertical="center" wrapText="1"/>
    </xf>
    <xf numFmtId="0" fontId="28" fillId="0" borderId="2" xfId="0" applyFont="1" applyBorder="1"/>
    <xf numFmtId="0" fontId="28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left"/>
    </xf>
    <xf numFmtId="0" fontId="28" fillId="0" borderId="2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left"/>
    </xf>
    <xf numFmtId="0" fontId="28" fillId="0" borderId="0" xfId="0" applyFont="1" applyAlignment="1"/>
    <xf numFmtId="0" fontId="27" fillId="0" borderId="2" xfId="0" applyFont="1" applyBorder="1" applyAlignment="1">
      <alignment vertical="center" wrapText="1"/>
    </xf>
    <xf numFmtId="0" fontId="27" fillId="0" borderId="6" xfId="0" applyFont="1" applyBorder="1" applyAlignment="1">
      <alignment horizontal="center" vertical="center" wrapText="1"/>
    </xf>
    <xf numFmtId="0" fontId="28" fillId="0" borderId="6" xfId="0" applyFont="1" applyBorder="1" applyAlignment="1">
      <alignment vertical="center" wrapText="1"/>
    </xf>
    <xf numFmtId="0" fontId="28" fillId="0" borderId="6" xfId="0" applyFont="1" applyBorder="1" applyAlignment="1">
      <alignment horizontal="center" vertical="center" wrapText="1"/>
    </xf>
    <xf numFmtId="0" fontId="28" fillId="0" borderId="9" xfId="0" applyFont="1" applyBorder="1" applyAlignment="1">
      <alignment horizontal="center" vertical="center" wrapText="1"/>
    </xf>
    <xf numFmtId="0" fontId="28" fillId="0" borderId="2" xfId="0" applyFont="1" applyBorder="1" applyAlignment="1">
      <alignment vertical="center" wrapText="1"/>
    </xf>
    <xf numFmtId="0" fontId="28" fillId="0" borderId="9" xfId="0" applyFont="1" applyBorder="1" applyAlignment="1">
      <alignment vertical="center" wrapText="1"/>
    </xf>
    <xf numFmtId="0" fontId="32" fillId="0" borderId="0" xfId="0" applyFont="1"/>
    <xf numFmtId="0" fontId="33" fillId="0" borderId="0" xfId="0" applyFont="1"/>
    <xf numFmtId="0" fontId="33" fillId="0" borderId="0" xfId="0" applyFont="1" applyAlignment="1">
      <alignment horizontal="center"/>
    </xf>
    <xf numFmtId="0" fontId="28" fillId="0" borderId="6" xfId="0" applyFont="1" applyBorder="1" applyAlignment="1">
      <alignment horizontal="center"/>
    </xf>
    <xf numFmtId="164" fontId="28" fillId="0" borderId="2" xfId="0" applyNumberFormat="1" applyFont="1" applyBorder="1" applyAlignment="1">
      <alignment horizontal="center"/>
    </xf>
    <xf numFmtId="2" fontId="28" fillId="0" borderId="2" xfId="0" applyNumberFormat="1" applyFont="1" applyBorder="1" applyAlignment="1">
      <alignment horizontal="center"/>
    </xf>
    <xf numFmtId="0" fontId="28" fillId="0" borderId="2" xfId="0" applyFont="1" applyBorder="1" applyAlignment="1"/>
    <xf numFmtId="0" fontId="28" fillId="0" borderId="0" xfId="0" applyFont="1"/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vertical="center" wrapText="1"/>
    </xf>
    <xf numFmtId="0" fontId="27" fillId="0" borderId="6" xfId="0" applyFont="1" applyBorder="1" applyAlignment="1">
      <alignment horizontal="center"/>
    </xf>
    <xf numFmtId="0" fontId="27" fillId="0" borderId="3" xfId="0" applyFont="1" applyBorder="1" applyAlignment="1">
      <alignment horizontal="left"/>
    </xf>
    <xf numFmtId="0" fontId="27" fillId="0" borderId="3" xfId="0" applyFont="1" applyBorder="1" applyAlignment="1">
      <alignment horizontal="center"/>
    </xf>
    <xf numFmtId="0" fontId="28" fillId="0" borderId="6" xfId="0" applyFont="1" applyBorder="1" applyAlignment="1">
      <alignment horizontal="left"/>
    </xf>
    <xf numFmtId="0" fontId="28" fillId="0" borderId="6" xfId="0" applyFont="1" applyBorder="1" applyAlignment="1">
      <alignment horizontal="left"/>
    </xf>
    <xf numFmtId="164" fontId="27" fillId="0" borderId="2" xfId="0" applyNumberFormat="1" applyFont="1" applyBorder="1" applyAlignment="1">
      <alignment horizontal="center"/>
    </xf>
    <xf numFmtId="0" fontId="26" fillId="0" borderId="0" xfId="0" applyFont="1"/>
    <xf numFmtId="0" fontId="26" fillId="0" borderId="0" xfId="0" applyFont="1" applyAlignment="1">
      <alignment horizontal="center"/>
    </xf>
    <xf numFmtId="0" fontId="23" fillId="0" borderId="0" xfId="0" applyFont="1"/>
    <xf numFmtId="0" fontId="34" fillId="0" borderId="0" xfId="0" applyFont="1"/>
    <xf numFmtId="0" fontId="28" fillId="0" borderId="2" xfId="0" applyFont="1" applyBorder="1" applyAlignment="1">
      <alignment horizontal="center" wrapText="1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 wrapText="1"/>
    </xf>
    <xf numFmtId="0" fontId="28" fillId="0" borderId="6" xfId="0" applyFont="1" applyBorder="1" applyAlignment="1">
      <alignment horizontal="left"/>
    </xf>
    <xf numFmtId="0" fontId="27" fillId="0" borderId="2" xfId="0" applyFont="1" applyBorder="1" applyAlignment="1">
      <alignment vertical="center" wrapText="1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left"/>
    </xf>
    <xf numFmtId="0" fontId="28" fillId="0" borderId="1" xfId="0" applyFont="1" applyBorder="1" applyAlignment="1">
      <alignment horizontal="center"/>
    </xf>
    <xf numFmtId="0" fontId="27" fillId="0" borderId="0" xfId="0" applyFont="1" applyAlignment="1">
      <alignment horizontal="left"/>
    </xf>
    <xf numFmtId="0" fontId="24" fillId="0" borderId="0" xfId="0" applyFont="1"/>
    <xf numFmtId="0" fontId="27" fillId="0" borderId="2" xfId="0" applyFont="1" applyBorder="1" applyAlignment="1">
      <alignment horizontal="justify" vertical="center" wrapText="1"/>
    </xf>
    <xf numFmtId="0" fontId="28" fillId="0" borderId="2" xfId="0" applyFont="1" applyBorder="1" applyAlignment="1">
      <alignment horizontal="center" vertical="center" wrapText="1"/>
    </xf>
    <xf numFmtId="0" fontId="24" fillId="0" borderId="0" xfId="0" applyFont="1" applyAlignment="1">
      <alignment horizontal="center" vertical="top"/>
    </xf>
    <xf numFmtId="164" fontId="20" fillId="0" borderId="1" xfId="0" applyNumberFormat="1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164" fontId="28" fillId="0" borderId="9" xfId="0" applyNumberFormat="1" applyFont="1" applyBorder="1" applyAlignment="1">
      <alignment horizontal="center" vertical="center" wrapText="1"/>
    </xf>
    <xf numFmtId="0" fontId="28" fillId="0" borderId="9" xfId="0" applyFont="1" applyBorder="1" applyAlignment="1">
      <alignment horizontal="center"/>
    </xf>
    <xf numFmtId="0" fontId="28" fillId="0" borderId="7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8" fillId="0" borderId="8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0" fontId="27" fillId="0" borderId="8" xfId="0" applyFont="1" applyBorder="1" applyAlignment="1">
      <alignment horizontal="center"/>
    </xf>
    <xf numFmtId="0" fontId="28" fillId="0" borderId="6" xfId="0" applyFont="1" applyBorder="1" applyAlignment="1">
      <alignment horizontal="left"/>
    </xf>
    <xf numFmtId="0" fontId="28" fillId="0" borderId="6" xfId="0" applyFont="1" applyBorder="1" applyAlignment="1">
      <alignment wrapText="1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left"/>
    </xf>
    <xf numFmtId="0" fontId="28" fillId="0" borderId="2" xfId="0" applyFont="1" applyBorder="1" applyAlignment="1">
      <alignment horizontal="center" vertical="center" wrapText="1"/>
    </xf>
    <xf numFmtId="1" fontId="19" fillId="0" borderId="1" xfId="0" applyNumberFormat="1" applyFont="1" applyBorder="1" applyAlignment="1">
      <alignment horizontal="center" vertical="center"/>
    </xf>
    <xf numFmtId="1" fontId="20" fillId="0" borderId="1" xfId="0" applyNumberFormat="1" applyFont="1" applyBorder="1" applyAlignment="1">
      <alignment horizontal="center" vertical="center"/>
    </xf>
    <xf numFmtId="1" fontId="19" fillId="0" borderId="1" xfId="0" applyNumberFormat="1" applyFont="1" applyBorder="1" applyAlignment="1">
      <alignment horizontal="center" vertical="center" wrapText="1"/>
    </xf>
    <xf numFmtId="9" fontId="20" fillId="0" borderId="1" xfId="0" applyNumberFormat="1" applyFont="1" applyBorder="1" applyAlignment="1">
      <alignment horizontal="center" vertical="center"/>
    </xf>
    <xf numFmtId="9" fontId="20" fillId="0" borderId="2" xfId="0" applyNumberFormat="1" applyFont="1" applyBorder="1" applyAlignment="1">
      <alignment horizontal="center" vertical="center"/>
    </xf>
    <xf numFmtId="1" fontId="19" fillId="0" borderId="7" xfId="0" applyNumberFormat="1" applyFont="1" applyBorder="1" applyAlignment="1">
      <alignment horizontal="center" vertical="center"/>
    </xf>
    <xf numFmtId="1" fontId="19" fillId="0" borderId="12" xfId="0" applyNumberFormat="1" applyFont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/>
    </xf>
    <xf numFmtId="1" fontId="19" fillId="0" borderId="6" xfId="0" applyNumberFormat="1" applyFont="1" applyBorder="1" applyAlignment="1">
      <alignment horizontal="center" vertical="center" wrapText="1"/>
    </xf>
    <xf numFmtId="1" fontId="20" fillId="0" borderId="21" xfId="0" applyNumberFormat="1" applyFont="1" applyBorder="1" applyAlignment="1">
      <alignment horizontal="center"/>
    </xf>
    <xf numFmtId="1" fontId="19" fillId="0" borderId="14" xfId="0" applyNumberFormat="1" applyFont="1" applyBorder="1" applyAlignment="1">
      <alignment horizontal="center" vertical="center" wrapText="1"/>
    </xf>
    <xf numFmtId="1" fontId="20" fillId="0" borderId="2" xfId="0" applyNumberFormat="1" applyFont="1" applyBorder="1" applyAlignment="1">
      <alignment horizontal="center"/>
    </xf>
    <xf numFmtId="1" fontId="21" fillId="0" borderId="2" xfId="0" applyNumberFormat="1" applyFont="1" applyBorder="1" applyAlignment="1">
      <alignment horizontal="center"/>
    </xf>
    <xf numFmtId="165" fontId="20" fillId="0" borderId="2" xfId="0" applyNumberFormat="1" applyFont="1" applyBorder="1" applyAlignment="1">
      <alignment horizontal="center"/>
    </xf>
    <xf numFmtId="164" fontId="20" fillId="0" borderId="2" xfId="0" applyNumberFormat="1" applyFont="1" applyBorder="1" applyAlignment="1">
      <alignment horizontal="center"/>
    </xf>
    <xf numFmtId="0" fontId="19" fillId="0" borderId="10" xfId="0" applyFont="1" applyBorder="1" applyAlignment="1">
      <alignment horizontal="left" vertical="center" wrapText="1"/>
    </xf>
    <xf numFmtId="165" fontId="21" fillId="0" borderId="10" xfId="0" applyNumberFormat="1" applyFont="1" applyBorder="1" applyAlignment="1">
      <alignment horizontal="center"/>
    </xf>
    <xf numFmtId="165" fontId="20" fillId="0" borderId="10" xfId="0" applyNumberFormat="1" applyFont="1" applyBorder="1" applyAlignment="1">
      <alignment horizontal="center"/>
    </xf>
    <xf numFmtId="165" fontId="20" fillId="0" borderId="16" xfId="0" applyNumberFormat="1" applyFont="1" applyBorder="1" applyAlignment="1">
      <alignment horizontal="center"/>
    </xf>
    <xf numFmtId="49" fontId="22" fillId="0" borderId="11" xfId="0" applyNumberFormat="1" applyFont="1" applyBorder="1" applyAlignment="1">
      <alignment horizontal="left" vertical="center" wrapText="1"/>
    </xf>
    <xf numFmtId="1" fontId="21" fillId="0" borderId="16" xfId="0" applyNumberFormat="1" applyFont="1" applyBorder="1" applyAlignment="1">
      <alignment horizontal="center"/>
    </xf>
    <xf numFmtId="0" fontId="22" fillId="0" borderId="11" xfId="0" applyFont="1" applyBorder="1" applyAlignment="1">
      <alignment horizontal="left" vertical="center" wrapText="1"/>
    </xf>
    <xf numFmtId="1" fontId="21" fillId="0" borderId="17" xfId="0" applyNumberFormat="1" applyFont="1" applyBorder="1" applyAlignment="1">
      <alignment horizontal="center"/>
    </xf>
    <xf numFmtId="49" fontId="19" fillId="0" borderId="10" xfId="0" applyNumberFormat="1" applyFont="1" applyBorder="1" applyAlignment="1">
      <alignment horizontal="left" vertical="center" wrapText="1"/>
    </xf>
    <xf numFmtId="164" fontId="21" fillId="0" borderId="10" xfId="0" applyNumberFormat="1" applyFont="1" applyBorder="1" applyAlignment="1">
      <alignment horizontal="center"/>
    </xf>
    <xf numFmtId="164" fontId="20" fillId="0" borderId="10" xfId="0" applyNumberFormat="1" applyFont="1" applyBorder="1" applyAlignment="1">
      <alignment horizontal="center"/>
    </xf>
    <xf numFmtId="164" fontId="20" fillId="0" borderId="16" xfId="0" applyNumberFormat="1" applyFont="1" applyBorder="1" applyAlignment="1">
      <alignment horizontal="center"/>
    </xf>
    <xf numFmtId="1" fontId="20" fillId="0" borderId="10" xfId="0" applyNumberFormat="1" applyFont="1" applyBorder="1" applyAlignment="1">
      <alignment horizontal="center"/>
    </xf>
    <xf numFmtId="1" fontId="20" fillId="0" borderId="16" xfId="0" applyNumberFormat="1" applyFont="1" applyBorder="1" applyAlignment="1">
      <alignment horizontal="center"/>
    </xf>
    <xf numFmtId="0" fontId="28" fillId="0" borderId="9" xfId="0" applyFont="1" applyBorder="1" applyAlignment="1">
      <alignment wrapText="1"/>
    </xf>
    <xf numFmtId="0" fontId="28" fillId="0" borderId="2" xfId="0" applyFont="1" applyBorder="1" applyAlignment="1">
      <alignment horizontal="left" vertical="center"/>
    </xf>
    <xf numFmtId="164" fontId="27" fillId="0" borderId="2" xfId="0" applyNumberFormat="1" applyFont="1" applyBorder="1" applyAlignment="1">
      <alignment horizontal="center" vertical="center"/>
    </xf>
    <xf numFmtId="0" fontId="28" fillId="0" borderId="2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 vertical="center" wrapText="1"/>
    </xf>
    <xf numFmtId="0" fontId="28" fillId="0" borderId="2" xfId="0" applyFont="1" applyBorder="1" applyAlignment="1">
      <alignment horizontal="center"/>
    </xf>
    <xf numFmtId="0" fontId="27" fillId="0" borderId="0" xfId="0" applyFont="1" applyAlignment="1">
      <alignment horizontal="right"/>
    </xf>
    <xf numFmtId="0" fontId="27" fillId="0" borderId="2" xfId="0" applyFont="1" applyBorder="1" applyAlignment="1">
      <alignment horizontal="center" vertic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 vertical="center" wrapText="1"/>
    </xf>
    <xf numFmtId="0" fontId="25" fillId="0" borderId="2" xfId="0" applyFont="1" applyBorder="1" applyAlignment="1">
      <alignment horizontal="right" vertic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left" vertical="center"/>
    </xf>
    <xf numFmtId="0" fontId="28" fillId="0" borderId="2" xfId="0" applyFont="1" applyBorder="1" applyAlignment="1">
      <alignment horizontal="center" vertical="center" wrapText="1"/>
    </xf>
    <xf numFmtId="0" fontId="28" fillId="0" borderId="2" xfId="0" applyFont="1" applyBorder="1" applyAlignment="1">
      <alignment horizontal="center" vertical="center" wrapText="1"/>
    </xf>
    <xf numFmtId="0" fontId="28" fillId="0" borderId="3" xfId="0" applyFont="1" applyBorder="1" applyAlignment="1">
      <alignment horizontal="center"/>
    </xf>
    <xf numFmtId="0" fontId="28" fillId="0" borderId="3" xfId="0" applyFont="1" applyBorder="1" applyAlignment="1">
      <alignment horizontal="left"/>
    </xf>
    <xf numFmtId="0" fontId="27" fillId="0" borderId="2" xfId="0" applyFont="1" applyBorder="1" applyAlignment="1">
      <alignment horizontal="left" vertical="center"/>
    </xf>
    <xf numFmtId="0" fontId="28" fillId="0" borderId="2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left" vertical="center"/>
    </xf>
    <xf numFmtId="0" fontId="16" fillId="0" borderId="15" xfId="0" applyFont="1" applyBorder="1" applyAlignment="1">
      <alignment horizontal="center" vertical="center" wrapText="1"/>
    </xf>
    <xf numFmtId="0" fontId="30" fillId="0" borderId="12" xfId="0" applyFont="1" applyBorder="1" applyAlignment="1"/>
    <xf numFmtId="0" fontId="6" fillId="0" borderId="13" xfId="0" applyFont="1" applyBorder="1" applyAlignment="1"/>
    <xf numFmtId="0" fontId="6" fillId="0" borderId="14" xfId="0" applyFont="1" applyBorder="1" applyAlignment="1"/>
    <xf numFmtId="0" fontId="30" fillId="0" borderId="16" xfId="0" applyFont="1" applyBorder="1" applyAlignment="1"/>
    <xf numFmtId="0" fontId="6" fillId="0" borderId="18" xfId="0" applyFont="1" applyBorder="1" applyAlignment="1"/>
    <xf numFmtId="0" fontId="6" fillId="0" borderId="19" xfId="0" applyFont="1" applyBorder="1" applyAlignment="1"/>
    <xf numFmtId="0" fontId="1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30" fillId="0" borderId="12" xfId="0" applyFont="1" applyBorder="1" applyAlignment="1">
      <alignment horizontal="center"/>
    </xf>
    <xf numFmtId="0" fontId="29" fillId="0" borderId="1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left" vertical="center"/>
    </xf>
    <xf numFmtId="0" fontId="27" fillId="0" borderId="2" xfId="0" applyFont="1" applyBorder="1" applyAlignment="1">
      <alignment horizontal="left"/>
    </xf>
    <xf numFmtId="0" fontId="28" fillId="0" borderId="2" xfId="0" applyFont="1" applyBorder="1" applyAlignment="1">
      <alignment horizontal="center" vertical="center" wrapText="1"/>
    </xf>
    <xf numFmtId="0" fontId="27" fillId="0" borderId="3" xfId="0" applyFont="1" applyBorder="1" applyAlignment="1">
      <alignment vertical="center" wrapText="1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left" vertical="center" wrapText="1"/>
    </xf>
    <xf numFmtId="0" fontId="27" fillId="0" borderId="2" xfId="0" applyFont="1" applyBorder="1" applyAlignment="1">
      <alignment horizontal="left" vertical="center"/>
    </xf>
    <xf numFmtId="0" fontId="27" fillId="0" borderId="2" xfId="0" applyFont="1" applyBorder="1" applyAlignment="1">
      <alignment horizontal="center"/>
    </xf>
    <xf numFmtId="49" fontId="27" fillId="0" borderId="3" xfId="0" applyNumberFormat="1" applyFont="1" applyBorder="1" applyAlignment="1">
      <alignment horizontal="center" vertical="center" wrapText="1"/>
    </xf>
    <xf numFmtId="49" fontId="27" fillId="0" borderId="2" xfId="0" applyNumberFormat="1" applyFont="1" applyBorder="1" applyAlignment="1">
      <alignment horizontal="center" vertical="center" wrapText="1"/>
    </xf>
    <xf numFmtId="0" fontId="27" fillId="0" borderId="3" xfId="0" applyFont="1" applyBorder="1" applyAlignment="1">
      <alignment horizontal="justify" vertical="center" wrapText="1"/>
    </xf>
    <xf numFmtId="0" fontId="28" fillId="0" borderId="2" xfId="0" applyFont="1" applyBorder="1" applyAlignment="1">
      <alignment horizontal="center" vertic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left" vertical="center"/>
    </xf>
    <xf numFmtId="0" fontId="27" fillId="0" borderId="3" xfId="0" applyFont="1" applyBorder="1" applyAlignment="1">
      <alignment vertical="center" wrapText="1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left" vertical="center"/>
    </xf>
    <xf numFmtId="49" fontId="27" fillId="0" borderId="3" xfId="0" applyNumberFormat="1" applyFont="1" applyBorder="1" applyAlignment="1">
      <alignment horizontal="center" vertical="center" wrapText="1"/>
    </xf>
    <xf numFmtId="0" fontId="28" fillId="0" borderId="6" xfId="0" applyFont="1" applyBorder="1" applyAlignment="1">
      <alignment horizontal="left"/>
    </xf>
    <xf numFmtId="0" fontId="28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49" fontId="27" fillId="0" borderId="3" xfId="0" applyNumberFormat="1" applyFont="1" applyBorder="1" applyAlignment="1">
      <alignment horizontal="center" vertical="center" wrapText="1"/>
    </xf>
    <xf numFmtId="0" fontId="27" fillId="0" borderId="3" xfId="0" applyFont="1" applyBorder="1" applyAlignment="1">
      <alignment vertical="center" wrapText="1"/>
    </xf>
    <xf numFmtId="0" fontId="27" fillId="0" borderId="2" xfId="0" applyFont="1" applyBorder="1" applyAlignment="1">
      <alignment horizontal="left"/>
    </xf>
    <xf numFmtId="0" fontId="27" fillId="0" borderId="2" xfId="0" applyFont="1" applyBorder="1" applyAlignment="1">
      <alignment horizontal="center" vertic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/>
    </xf>
    <xf numFmtId="0" fontId="27" fillId="0" borderId="3" xfId="0" applyFont="1" applyBorder="1" applyAlignment="1">
      <alignment vertical="center" wrapText="1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49" fontId="27" fillId="0" borderId="2" xfId="0" applyNumberFormat="1" applyFont="1" applyBorder="1" applyAlignment="1">
      <alignment horizontal="center" vertical="center" wrapText="1"/>
    </xf>
    <xf numFmtId="0" fontId="27" fillId="0" borderId="2" xfId="0" applyFont="1" applyBorder="1" applyAlignment="1">
      <alignment horizontal="left"/>
    </xf>
    <xf numFmtId="0" fontId="27" fillId="0" borderId="2" xfId="0" applyFont="1" applyBorder="1" applyAlignment="1">
      <alignment horizontal="center"/>
    </xf>
    <xf numFmtId="0" fontId="27" fillId="0" borderId="2" xfId="0" applyFont="1" applyBorder="1" applyAlignment="1">
      <alignment horizontal="left"/>
    </xf>
    <xf numFmtId="0" fontId="28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center" vertic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7" fillId="0" borderId="2" xfId="0" applyFont="1" applyBorder="1" applyAlignment="1">
      <alignment horizontal="center" vertical="center"/>
    </xf>
    <xf numFmtId="0" fontId="27" fillId="0" borderId="2" xfId="0" applyFont="1" applyBorder="1" applyAlignment="1">
      <alignment horizontal="left" vertical="center"/>
    </xf>
    <xf numFmtId="0" fontId="28" fillId="0" borderId="7" xfId="0" applyFont="1" applyBorder="1" applyAlignment="1">
      <alignment horizontal="center"/>
    </xf>
    <xf numFmtId="0" fontId="26" fillId="0" borderId="8" xfId="0" applyFont="1" applyBorder="1" applyAlignment="1">
      <alignment horizontal="center"/>
    </xf>
    <xf numFmtId="0" fontId="26" fillId="0" borderId="6" xfId="0" applyFont="1" applyBorder="1" applyAlignment="1">
      <alignment horizontal="center"/>
    </xf>
    <xf numFmtId="0" fontId="27" fillId="0" borderId="3" xfId="0" applyFont="1" applyBorder="1" applyAlignment="1">
      <alignment vertical="center" wrapText="1"/>
    </xf>
    <xf numFmtId="0" fontId="27" fillId="0" borderId="4" xfId="0" applyFont="1" applyBorder="1" applyAlignment="1">
      <alignment vertical="center" wrapText="1"/>
    </xf>
    <xf numFmtId="0" fontId="28" fillId="0" borderId="4" xfId="0" applyFont="1" applyBorder="1" applyAlignment="1">
      <alignment wrapText="1"/>
    </xf>
    <xf numFmtId="0" fontId="28" fillId="0" borderId="5" xfId="0" applyFont="1" applyBorder="1" applyAlignment="1">
      <alignment wrapText="1"/>
    </xf>
    <xf numFmtId="0" fontId="27" fillId="0" borderId="3" xfId="0" applyFont="1" applyBorder="1" applyAlignment="1">
      <alignment horizontal="center" vertical="center" wrapText="1"/>
    </xf>
    <xf numFmtId="0" fontId="27" fillId="0" borderId="4" xfId="0" applyFont="1" applyBorder="1" applyAlignment="1">
      <alignment horizontal="center" vertical="center" wrapText="1"/>
    </xf>
    <xf numFmtId="0" fontId="28" fillId="0" borderId="4" xfId="0" applyFont="1" applyBorder="1" applyAlignment="1">
      <alignment horizontal="center" vertical="center" wrapText="1"/>
    </xf>
    <xf numFmtId="0" fontId="28" fillId="0" borderId="5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center" vertical="center"/>
    </xf>
    <xf numFmtId="0" fontId="28" fillId="0" borderId="2" xfId="0" applyFont="1" applyBorder="1" applyAlignment="1">
      <alignment horizontal="center"/>
    </xf>
    <xf numFmtId="0" fontId="27" fillId="0" borderId="2" xfId="0" applyFont="1" applyBorder="1" applyAlignment="1">
      <alignment horizontal="left" vertical="center" wrapText="1"/>
    </xf>
    <xf numFmtId="0" fontId="27" fillId="0" borderId="2" xfId="0" applyFont="1" applyBorder="1" applyAlignment="1">
      <alignment horizontal="center" vertical="center" wrapText="1"/>
    </xf>
    <xf numFmtId="0" fontId="27" fillId="0" borderId="2" xfId="0" applyFont="1" applyBorder="1" applyAlignment="1">
      <alignment horizontal="left" vertical="center"/>
    </xf>
    <xf numFmtId="0" fontId="27" fillId="0" borderId="7" xfId="0" applyFont="1" applyBorder="1" applyAlignment="1">
      <alignment horizontal="left" vertical="center"/>
    </xf>
    <xf numFmtId="0" fontId="28" fillId="0" borderId="8" xfId="0" applyFont="1" applyBorder="1" applyAlignment="1"/>
    <xf numFmtId="0" fontId="28" fillId="0" borderId="6" xfId="0" applyFont="1" applyBorder="1" applyAlignment="1"/>
    <xf numFmtId="0" fontId="27" fillId="0" borderId="3" xfId="0" applyFont="1" applyBorder="1" applyAlignment="1">
      <alignment horizontal="center" vertical="center"/>
    </xf>
    <xf numFmtId="0" fontId="28" fillId="0" borderId="4" xfId="0" applyFont="1" applyBorder="1" applyAlignment="1">
      <alignment vertical="center"/>
    </xf>
    <xf numFmtId="0" fontId="28" fillId="0" borderId="5" xfId="0" applyFont="1" applyBorder="1" applyAlignment="1">
      <alignment vertical="center"/>
    </xf>
    <xf numFmtId="0" fontId="27" fillId="0" borderId="7" xfId="0" applyFont="1" applyBorder="1" applyAlignment="1">
      <alignment horizontal="center"/>
    </xf>
    <xf numFmtId="0" fontId="26" fillId="0" borderId="5" xfId="0" applyFont="1" applyBorder="1" applyAlignment="1">
      <alignment vertical="center" wrapText="1"/>
    </xf>
    <xf numFmtId="0" fontId="28" fillId="0" borderId="20" xfId="0" applyFont="1" applyBorder="1" applyAlignment="1">
      <alignment horizontal="center"/>
    </xf>
    <xf numFmtId="0" fontId="26" fillId="0" borderId="20" xfId="0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7" fillId="0" borderId="7" xfId="0" applyFont="1" applyBorder="1" applyAlignment="1">
      <alignment horizontal="center" vertical="center"/>
    </xf>
    <xf numFmtId="0" fontId="27" fillId="0" borderId="8" xfId="0" applyFont="1" applyBorder="1" applyAlignment="1">
      <alignment horizontal="center" vertical="center"/>
    </xf>
    <xf numFmtId="0" fontId="27" fillId="0" borderId="6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28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26" fillId="0" borderId="5" xfId="0" applyFont="1" applyBorder="1" applyAlignment="1">
      <alignment horizontal="center" vertical="center" wrapText="1"/>
    </xf>
    <xf numFmtId="49" fontId="27" fillId="0" borderId="2" xfId="0" applyNumberFormat="1" applyFont="1" applyBorder="1" applyAlignment="1">
      <alignment horizontal="center" vertical="center" wrapText="1"/>
    </xf>
    <xf numFmtId="0" fontId="27" fillId="0" borderId="8" xfId="0" applyFont="1" applyBorder="1" applyAlignment="1">
      <alignment horizontal="center"/>
    </xf>
    <xf numFmtId="0" fontId="27" fillId="0" borderId="6" xfId="0" applyFont="1" applyBorder="1" applyAlignment="1">
      <alignment horizontal="center"/>
    </xf>
    <xf numFmtId="0" fontId="28" fillId="0" borderId="6" xfId="0" applyFont="1" applyBorder="1" applyAlignment="1">
      <alignment horizontal="center"/>
    </xf>
    <xf numFmtId="0" fontId="27" fillId="0" borderId="3" xfId="0" applyFont="1" applyBorder="1" applyAlignment="1">
      <alignment horizontal="left" vertical="center" wrapText="1"/>
    </xf>
    <xf numFmtId="0" fontId="27" fillId="0" borderId="4" xfId="0" applyFont="1" applyBorder="1" applyAlignment="1">
      <alignment horizontal="left" vertical="center" wrapText="1"/>
    </xf>
    <xf numFmtId="0" fontId="27" fillId="0" borderId="5" xfId="0" applyFont="1" applyBorder="1" applyAlignment="1">
      <alignment horizontal="left" vertical="center" wrapText="1"/>
    </xf>
    <xf numFmtId="0" fontId="28" fillId="0" borderId="7" xfId="0" applyFont="1" applyBorder="1" applyAlignment="1">
      <alignment wrapText="1"/>
    </xf>
    <xf numFmtId="0" fontId="28" fillId="0" borderId="8" xfId="0" applyFont="1" applyBorder="1" applyAlignment="1">
      <alignment wrapText="1"/>
    </xf>
    <xf numFmtId="0" fontId="28" fillId="0" borderId="6" xfId="0" applyFont="1" applyBorder="1" applyAlignment="1">
      <alignment wrapText="1"/>
    </xf>
    <xf numFmtId="0" fontId="28" fillId="0" borderId="7" xfId="0" applyFont="1" applyBorder="1" applyAlignment="1">
      <alignment horizontal="left"/>
    </xf>
    <xf numFmtId="0" fontId="28" fillId="0" borderId="8" xfId="0" applyFont="1" applyBorder="1" applyAlignment="1">
      <alignment horizontal="left"/>
    </xf>
    <xf numFmtId="0" fontId="0" fillId="0" borderId="8" xfId="0" applyBorder="1" applyAlignment="1"/>
    <xf numFmtId="0" fontId="0" fillId="0" borderId="6" xfId="0" applyBorder="1" applyAlignment="1"/>
    <xf numFmtId="0" fontId="28" fillId="0" borderId="0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27" fillId="0" borderId="3" xfId="0" applyFont="1" applyBorder="1" applyAlignment="1">
      <alignment horizontal="left" vertical="center"/>
    </xf>
    <xf numFmtId="0" fontId="27" fillId="0" borderId="4" xfId="0" applyFont="1" applyBorder="1" applyAlignment="1">
      <alignment horizontal="left" vertical="center"/>
    </xf>
    <xf numFmtId="0" fontId="27" fillId="0" borderId="4" xfId="0" applyFont="1" applyBorder="1" applyAlignment="1">
      <alignment horizontal="center" vertical="center"/>
    </xf>
    <xf numFmtId="0" fontId="27" fillId="0" borderId="2" xfId="0" applyFont="1" applyBorder="1" applyAlignment="1">
      <alignment wrapText="1"/>
    </xf>
    <xf numFmtId="0" fontId="27" fillId="0" borderId="2" xfId="0" applyFont="1" applyBorder="1" applyAlignment="1">
      <alignment vertical="center" wrapText="1"/>
    </xf>
    <xf numFmtId="0" fontId="28" fillId="0" borderId="2" xfId="0" applyFont="1" applyBorder="1" applyAlignment="1">
      <alignment wrapText="1"/>
    </xf>
    <xf numFmtId="0" fontId="27" fillId="0" borderId="7" xfId="0" applyFont="1" applyBorder="1" applyAlignment="1">
      <alignment wrapText="1"/>
    </xf>
    <xf numFmtId="49" fontId="27" fillId="0" borderId="3" xfId="0" applyNumberFormat="1" applyFont="1" applyBorder="1" applyAlignment="1">
      <alignment horizontal="center" vertical="center" wrapText="1"/>
    </xf>
    <xf numFmtId="49" fontId="27" fillId="0" borderId="4" xfId="0" applyNumberFormat="1" applyFont="1" applyBorder="1" applyAlignment="1">
      <alignment horizontal="center" vertical="center" wrapText="1"/>
    </xf>
    <xf numFmtId="0" fontId="28" fillId="0" borderId="2" xfId="0" applyFont="1" applyBorder="1" applyAlignment="1">
      <alignment horizontal="center" wrapText="1"/>
    </xf>
    <xf numFmtId="0" fontId="27" fillId="0" borderId="2" xfId="0" applyFont="1" applyBorder="1" applyAlignment="1"/>
    <xf numFmtId="0" fontId="28" fillId="0" borderId="2" xfId="0" applyFont="1" applyBorder="1" applyAlignment="1"/>
    <xf numFmtId="0" fontId="27" fillId="0" borderId="4" xfId="0" applyFont="1" applyBorder="1" applyAlignment="1">
      <alignment wrapText="1"/>
    </xf>
    <xf numFmtId="0" fontId="27" fillId="0" borderId="5" xfId="0" applyFont="1" applyBorder="1" applyAlignment="1">
      <alignment wrapText="1"/>
    </xf>
    <xf numFmtId="0" fontId="27" fillId="0" borderId="2" xfId="0" applyFont="1" applyBorder="1" applyAlignment="1">
      <alignment horizontal="left"/>
    </xf>
    <xf numFmtId="0" fontId="28" fillId="0" borderId="4" xfId="0" applyFont="1" applyBorder="1" applyAlignment="1"/>
    <xf numFmtId="0" fontId="28" fillId="0" borderId="5" xfId="0" applyFont="1" applyBorder="1" applyAlignment="1"/>
    <xf numFmtId="0" fontId="28" fillId="0" borderId="4" xfId="0" applyFont="1" applyBorder="1" applyAlignment="1">
      <alignment horizontal="left" wrapText="1"/>
    </xf>
    <xf numFmtId="0" fontId="28" fillId="0" borderId="5" xfId="0" applyFont="1" applyBorder="1" applyAlignment="1">
      <alignment horizontal="left" wrapText="1"/>
    </xf>
    <xf numFmtId="0" fontId="26" fillId="0" borderId="8" xfId="0" applyFont="1" applyBorder="1" applyAlignment="1"/>
    <xf numFmtId="0" fontId="26" fillId="0" borderId="6" xfId="0" applyFont="1" applyBorder="1" applyAlignment="1"/>
    <xf numFmtId="0" fontId="27" fillId="0" borderId="5" xfId="0" applyFont="1" applyBorder="1" applyAlignment="1">
      <alignment horizontal="left" vertical="center"/>
    </xf>
    <xf numFmtId="0" fontId="27" fillId="0" borderId="5" xfId="0" applyFont="1" applyBorder="1" applyAlignment="1">
      <alignment vertical="center" wrapText="1"/>
    </xf>
    <xf numFmtId="0" fontId="27" fillId="0" borderId="7" xfId="0" applyFont="1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5" xfId="0" applyBorder="1" applyAlignment="1"/>
    <xf numFmtId="0" fontId="0" fillId="0" borderId="5" xfId="0" applyBorder="1" applyAlignment="1">
      <alignment horizontal="center"/>
    </xf>
    <xf numFmtId="0" fontId="0" fillId="0" borderId="8" xfId="0" applyBorder="1" applyAlignment="1">
      <alignment vertical="center"/>
    </xf>
    <xf numFmtId="0" fontId="0" fillId="0" borderId="6" xfId="0" applyBorder="1" applyAlignment="1">
      <alignment vertical="center"/>
    </xf>
    <xf numFmtId="0" fontId="25" fillId="0" borderId="2" xfId="0" applyFont="1" applyBorder="1" applyAlignment="1">
      <alignment horizontal="center" vertical="center"/>
    </xf>
    <xf numFmtId="0" fontId="27" fillId="0" borderId="22" xfId="0" applyFont="1" applyBorder="1" applyAlignment="1">
      <alignment horizontal="center" vertical="center"/>
    </xf>
    <xf numFmtId="0" fontId="0" fillId="0" borderId="23" xfId="0" applyBorder="1" applyAlignment="1"/>
    <xf numFmtId="0" fontId="0" fillId="0" borderId="24" xfId="0" applyBorder="1" applyAlignment="1"/>
    <xf numFmtId="0" fontId="27" fillId="0" borderId="5" xfId="0" applyFont="1" applyBorder="1" applyAlignment="1">
      <alignment horizontal="center" vertical="center"/>
    </xf>
    <xf numFmtId="0" fontId="27" fillId="0" borderId="4" xfId="0" applyFont="1" applyBorder="1" applyAlignment="1">
      <alignment horizontal="left" wrapText="1"/>
    </xf>
    <xf numFmtId="0" fontId="27" fillId="0" borderId="5" xfId="0" applyFont="1" applyBorder="1" applyAlignment="1">
      <alignment horizontal="left" wrapText="1"/>
    </xf>
    <xf numFmtId="0" fontId="25" fillId="0" borderId="7" xfId="0" applyFont="1" applyBorder="1" applyAlignment="1">
      <alignment horizontal="center" vertical="center"/>
    </xf>
    <xf numFmtId="0" fontId="25" fillId="0" borderId="8" xfId="0" applyFont="1" applyBorder="1" applyAlignment="1">
      <alignment horizontal="center" vertical="center"/>
    </xf>
    <xf numFmtId="0" fontId="25" fillId="0" borderId="6" xfId="0" applyFont="1" applyBorder="1" applyAlignment="1">
      <alignment horizontal="center" vertical="center"/>
    </xf>
    <xf numFmtId="0" fontId="27" fillId="0" borderId="5" xfId="0" applyFont="1" applyBorder="1" applyAlignment="1">
      <alignment horizontal="center" vertical="center" wrapText="1"/>
    </xf>
    <xf numFmtId="0" fontId="27" fillId="0" borderId="2" xfId="0" applyFont="1" applyBorder="1" applyAlignment="1">
      <alignment vertical="center"/>
    </xf>
    <xf numFmtId="0" fontId="27" fillId="0" borderId="7" xfId="0" applyFont="1" applyBorder="1" applyAlignment="1"/>
    <xf numFmtId="0" fontId="27" fillId="0" borderId="8" xfId="0" applyFont="1" applyBorder="1" applyAlignment="1"/>
    <xf numFmtId="0" fontId="27" fillId="0" borderId="6" xfId="0" applyFont="1" applyBorder="1" applyAlignment="1"/>
    <xf numFmtId="0" fontId="28" fillId="0" borderId="8" xfId="0" applyFont="1" applyBorder="1" applyAlignment="1">
      <alignment horizontal="center" vertical="center"/>
    </xf>
    <xf numFmtId="0" fontId="28" fillId="0" borderId="6" xfId="0" applyFont="1" applyBorder="1" applyAlignment="1">
      <alignment horizontal="center" vertical="center"/>
    </xf>
    <xf numFmtId="0" fontId="28" fillId="0" borderId="7" xfId="0" applyFont="1" applyBorder="1" applyAlignment="1"/>
    <xf numFmtId="0" fontId="27" fillId="0" borderId="3" xfId="0" applyFont="1" applyBorder="1" applyAlignment="1">
      <alignment horizontal="justify" vertical="center" wrapText="1"/>
    </xf>
    <xf numFmtId="0" fontId="28" fillId="0" borderId="5" xfId="0" applyFont="1" applyBorder="1" applyAlignment="1">
      <alignment horizontal="justify" vertical="center" wrapText="1"/>
    </xf>
    <xf numFmtId="0" fontId="26" fillId="0" borderId="8" xfId="0" applyFont="1" applyBorder="1" applyAlignment="1">
      <alignment wrapText="1"/>
    </xf>
    <xf numFmtId="0" fontId="26" fillId="0" borderId="6" xfId="0" applyFont="1" applyBorder="1" applyAlignment="1">
      <alignment wrapText="1"/>
    </xf>
    <xf numFmtId="0" fontId="27" fillId="0" borderId="7" xfId="0" applyFont="1" applyBorder="1" applyAlignment="1">
      <alignment vertical="top" wrapText="1"/>
    </xf>
    <xf numFmtId="0" fontId="27" fillId="0" borderId="5" xfId="0" applyFont="1" applyBorder="1" applyAlignment="1">
      <alignment horizontal="justify" vertical="center" wrapText="1"/>
    </xf>
    <xf numFmtId="0" fontId="28" fillId="0" borderId="4" xfId="0" applyFont="1" applyBorder="1" applyAlignment="1">
      <alignment vertical="center" wrapText="1"/>
    </xf>
    <xf numFmtId="0" fontId="28" fillId="0" borderId="5" xfId="0" applyFont="1" applyBorder="1" applyAlignment="1">
      <alignment vertical="center" wrapText="1"/>
    </xf>
    <xf numFmtId="0" fontId="23" fillId="0" borderId="2" xfId="0" applyFont="1" applyBorder="1" applyAlignment="1">
      <alignment horizontal="center"/>
    </xf>
    <xf numFmtId="0" fontId="26" fillId="0" borderId="4" xfId="0" applyFont="1" applyBorder="1" applyAlignment="1">
      <alignment horizontal="left" vertical="center"/>
    </xf>
    <xf numFmtId="0" fontId="26" fillId="0" borderId="5" xfId="0" applyFont="1" applyBorder="1" applyAlignment="1">
      <alignment horizontal="left" vertical="center"/>
    </xf>
    <xf numFmtId="0" fontId="26" fillId="0" borderId="4" xfId="0" applyFont="1" applyBorder="1" applyAlignment="1">
      <alignment horizontal="center" vertical="center"/>
    </xf>
    <xf numFmtId="0" fontId="26" fillId="0" borderId="5" xfId="0" applyFont="1" applyBorder="1" applyAlignment="1">
      <alignment horizontal="center" vertical="center"/>
    </xf>
    <xf numFmtId="0" fontId="26" fillId="0" borderId="2" xfId="0" applyFont="1" applyBorder="1" applyAlignment="1">
      <alignment horizontal="center"/>
    </xf>
    <xf numFmtId="0" fontId="26" fillId="0" borderId="2" xfId="0" applyFont="1" applyBorder="1" applyAlignment="1">
      <alignment vertical="center" wrapText="1"/>
    </xf>
    <xf numFmtId="0" fontId="26" fillId="0" borderId="2" xfId="0" applyFont="1" applyBorder="1" applyAlignment="1">
      <alignment horizontal="center" vertical="center" wrapText="1"/>
    </xf>
    <xf numFmtId="49" fontId="27" fillId="0" borderId="5" xfId="0" applyNumberFormat="1" applyFont="1" applyBorder="1" applyAlignment="1">
      <alignment horizontal="center" vertical="center" wrapText="1"/>
    </xf>
    <xf numFmtId="12" fontId="27" fillId="0" borderId="3" xfId="0" applyNumberFormat="1" applyFont="1" applyBorder="1" applyAlignment="1">
      <alignment vertical="center" wrapText="1"/>
    </xf>
    <xf numFmtId="12" fontId="27" fillId="0" borderId="4" xfId="0" applyNumberFormat="1" applyFont="1" applyBorder="1" applyAlignment="1">
      <alignment wrapText="1"/>
    </xf>
    <xf numFmtId="12" fontId="27" fillId="0" borderId="5" xfId="0" applyNumberFormat="1" applyFont="1" applyBorder="1" applyAlignment="1">
      <alignment wrapText="1"/>
    </xf>
    <xf numFmtId="0" fontId="25" fillId="0" borderId="2" xfId="0" applyFont="1" applyBorder="1" applyAlignment="1">
      <alignment horizontal="center"/>
    </xf>
    <xf numFmtId="0" fontId="27" fillId="0" borderId="3" xfId="0" applyFont="1" applyBorder="1" applyAlignment="1">
      <alignment vertical="center"/>
    </xf>
    <xf numFmtId="0" fontId="27" fillId="0" borderId="4" xfId="0" applyFont="1" applyBorder="1" applyAlignment="1">
      <alignment vertical="center"/>
    </xf>
    <xf numFmtId="0" fontId="27" fillId="0" borderId="5" xfId="0" applyFont="1" applyBorder="1" applyAlignment="1">
      <alignment vertical="center"/>
    </xf>
    <xf numFmtId="0" fontId="29" fillId="0" borderId="25" xfId="0" applyFont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29" fillId="0" borderId="10" xfId="0" applyFont="1" applyBorder="1" applyAlignment="1">
      <alignment horizontal="center" vertical="center"/>
    </xf>
    <xf numFmtId="0" fontId="29" fillId="0" borderId="10" xfId="0" applyFont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29" fillId="0" borderId="12" xfId="0" applyFont="1" applyBorder="1" applyAlignment="1">
      <alignment horizontal="left" vertical="center" wrapText="1"/>
    </xf>
    <xf numFmtId="0" fontId="0" fillId="0" borderId="13" xfId="0" applyBorder="1" applyAlignment="1">
      <alignment horizontal="left"/>
    </xf>
    <xf numFmtId="0" fontId="0" fillId="0" borderId="14" xfId="0" applyBorder="1" applyAlignment="1">
      <alignment horizontal="left"/>
    </xf>
    <xf numFmtId="0" fontId="16" fillId="0" borderId="10" xfId="0" applyFont="1" applyBorder="1" applyAlignment="1">
      <alignment horizontal="center" vertical="center" wrapText="1"/>
    </xf>
    <xf numFmtId="0" fontId="16" fillId="0" borderId="15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/>
    </xf>
    <xf numFmtId="0" fontId="30" fillId="0" borderId="12" xfId="0" applyFont="1" applyBorder="1" applyAlignment="1"/>
    <xf numFmtId="0" fontId="6" fillId="0" borderId="13" xfId="0" applyFont="1" applyBorder="1" applyAlignment="1"/>
    <xf numFmtId="0" fontId="6" fillId="0" borderId="14" xfId="0" applyFont="1" applyBorder="1" applyAlignment="1"/>
    <xf numFmtId="0" fontId="19" fillId="0" borderId="7" xfId="0" applyFont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49" fontId="19" fillId="0" borderId="7" xfId="0" applyNumberFormat="1" applyFont="1" applyBorder="1" applyAlignment="1">
      <alignment horizontal="center" vertical="center" wrapText="1"/>
    </xf>
    <xf numFmtId="0" fontId="21" fillId="0" borderId="0" xfId="0" applyFont="1" applyAlignment="1"/>
    <xf numFmtId="0" fontId="0" fillId="0" borderId="0" xfId="0" applyAlignment="1"/>
    <xf numFmtId="0" fontId="0" fillId="0" borderId="1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8" fillId="0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4"/>
  <sheetViews>
    <sheetView tabSelected="1" zoomScale="37" zoomScaleNormal="37" zoomScaleSheetLayoutView="15" workbookViewId="0">
      <selection activeCell="A58" sqref="A58:A60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1" spans="1:10" ht="92.25" x14ac:dyDescent="1.05">
      <c r="A1" s="19"/>
      <c r="B1" s="20"/>
      <c r="C1" s="85" t="s">
        <v>231</v>
      </c>
      <c r="D1" s="21"/>
      <c r="E1" s="21"/>
      <c r="F1" s="21"/>
      <c r="G1" s="21"/>
      <c r="H1" s="21"/>
      <c r="I1" s="92" t="s">
        <v>338</v>
      </c>
    </row>
    <row r="2" spans="1:10" ht="65.25" thickBot="1" x14ac:dyDescent="0.95">
      <c r="A2" s="92"/>
      <c r="B2" s="90"/>
      <c r="C2" s="107" t="s">
        <v>227</v>
      </c>
      <c r="D2" s="91"/>
      <c r="E2" s="91"/>
      <c r="F2" s="91"/>
      <c r="G2" s="312" t="s">
        <v>268</v>
      </c>
      <c r="H2" s="313"/>
      <c r="I2" s="91"/>
    </row>
    <row r="3" spans="1:10" ht="156" customHeight="1" thickBot="1" x14ac:dyDescent="0.3">
      <c r="A3" s="104" t="s">
        <v>0</v>
      </c>
      <c r="B3" s="104" t="s">
        <v>1</v>
      </c>
      <c r="C3" s="104" t="s">
        <v>2</v>
      </c>
      <c r="D3" s="104" t="s">
        <v>3</v>
      </c>
      <c r="E3" s="104" t="s">
        <v>4</v>
      </c>
      <c r="F3" s="104" t="s">
        <v>5</v>
      </c>
      <c r="G3" s="104" t="s">
        <v>6</v>
      </c>
      <c r="H3" s="104" t="s">
        <v>7</v>
      </c>
      <c r="I3" s="96" t="s">
        <v>8</v>
      </c>
      <c r="J3" s="1"/>
    </row>
    <row r="4" spans="1:10" ht="80.099999999999994" customHeight="1" thickBot="1" x14ac:dyDescent="0.3">
      <c r="A4" s="315" t="s">
        <v>9</v>
      </c>
      <c r="B4" s="316"/>
      <c r="C4" s="316"/>
      <c r="D4" s="316"/>
      <c r="E4" s="316"/>
      <c r="F4" s="316"/>
      <c r="G4" s="316"/>
      <c r="H4" s="316"/>
      <c r="I4" s="317"/>
    </row>
    <row r="5" spans="1:10" ht="80.099999999999994" customHeight="1" thickBot="1" x14ac:dyDescent="0.3">
      <c r="A5" s="217" t="s">
        <v>341</v>
      </c>
      <c r="B5" s="216">
        <v>50</v>
      </c>
      <c r="C5" s="197" t="s">
        <v>342</v>
      </c>
      <c r="D5" s="216">
        <v>5</v>
      </c>
      <c r="E5" s="218">
        <v>5</v>
      </c>
      <c r="F5" s="111">
        <v>0.2</v>
      </c>
      <c r="G5" s="111"/>
      <c r="H5" s="111">
        <v>3.4</v>
      </c>
      <c r="I5" s="111">
        <v>1.4</v>
      </c>
    </row>
    <row r="6" spans="1:10" ht="80.099999999999994" customHeight="1" thickBot="1" x14ac:dyDescent="0.3">
      <c r="A6" s="315"/>
      <c r="B6" s="318"/>
      <c r="C6" s="318"/>
      <c r="D6" s="318"/>
      <c r="E6" s="318"/>
      <c r="F6" s="318"/>
      <c r="G6" s="318"/>
      <c r="H6" s="318"/>
      <c r="I6" s="319"/>
    </row>
    <row r="7" spans="1:10" ht="80.099999999999994" customHeight="1" thickBot="1" x14ac:dyDescent="0.75">
      <c r="A7" s="303" t="s">
        <v>277</v>
      </c>
      <c r="B7" s="302">
        <v>85</v>
      </c>
      <c r="C7" s="97" t="s">
        <v>286</v>
      </c>
      <c r="D7" s="98">
        <v>35</v>
      </c>
      <c r="E7" s="98">
        <v>35</v>
      </c>
      <c r="F7" s="98">
        <v>3.25</v>
      </c>
      <c r="G7" s="98">
        <v>0.35</v>
      </c>
      <c r="H7" s="98">
        <v>24.39</v>
      </c>
      <c r="I7" s="98">
        <v>111.65</v>
      </c>
    </row>
    <row r="8" spans="1:10" ht="80.099999999999994" customHeight="1" thickBot="1" x14ac:dyDescent="0.75">
      <c r="A8" s="303"/>
      <c r="B8" s="302"/>
      <c r="C8" s="97" t="s">
        <v>11</v>
      </c>
      <c r="D8" s="112">
        <v>5</v>
      </c>
      <c r="E8" s="112">
        <v>5</v>
      </c>
      <c r="F8" s="112">
        <v>0.02</v>
      </c>
      <c r="G8" s="112">
        <v>3.92</v>
      </c>
      <c r="H8" s="112">
        <v>0.02</v>
      </c>
      <c r="I8" s="112">
        <v>36.700000000000003</v>
      </c>
    </row>
    <row r="9" spans="1:10" ht="80.099999999999994" customHeight="1" thickBot="1" x14ac:dyDescent="0.75">
      <c r="A9" s="300"/>
      <c r="B9" s="300"/>
      <c r="C9" s="300"/>
      <c r="D9" s="300"/>
      <c r="E9" s="300"/>
      <c r="F9" s="101">
        <f>SUM(F7:F8)</f>
        <v>3.27</v>
      </c>
      <c r="G9" s="101">
        <f>SUM(G7:G8)</f>
        <v>4.2699999999999996</v>
      </c>
      <c r="H9" s="101">
        <f>SUM(H7:H8)</f>
        <v>24.41</v>
      </c>
      <c r="I9" s="101">
        <f>SUM(I7:I8)</f>
        <v>148.35000000000002</v>
      </c>
    </row>
    <row r="10" spans="1:10" ht="80.099999999999994" customHeight="1" thickBot="1" x14ac:dyDescent="0.3">
      <c r="A10" s="262" t="s">
        <v>45</v>
      </c>
      <c r="B10" s="261" t="s">
        <v>369</v>
      </c>
      <c r="C10" s="110" t="s">
        <v>12</v>
      </c>
      <c r="D10" s="103">
        <v>25</v>
      </c>
      <c r="E10" s="103">
        <v>25</v>
      </c>
      <c r="F10" s="103">
        <v>1.77</v>
      </c>
      <c r="G10" s="103">
        <v>0.27</v>
      </c>
      <c r="H10" s="103">
        <v>11.6</v>
      </c>
      <c r="I10" s="103">
        <v>57.25</v>
      </c>
    </row>
    <row r="11" spans="1:10" ht="80.099999999999994" customHeight="1" thickBot="1" x14ac:dyDescent="0.75">
      <c r="A11" s="288"/>
      <c r="B11" s="320"/>
      <c r="C11" s="320"/>
      <c r="D11" s="320"/>
      <c r="E11" s="320"/>
      <c r="F11" s="321"/>
      <c r="G11" s="321"/>
      <c r="H11" s="321"/>
      <c r="I11" s="322"/>
    </row>
    <row r="12" spans="1:10" ht="80.099999999999994" customHeight="1" thickBot="1" x14ac:dyDescent="0.75">
      <c r="A12" s="303" t="s">
        <v>258</v>
      </c>
      <c r="B12" s="302">
        <v>150</v>
      </c>
      <c r="C12" s="97" t="s">
        <v>266</v>
      </c>
      <c r="D12" s="158">
        <v>10</v>
      </c>
      <c r="E12" s="158">
        <v>10</v>
      </c>
      <c r="F12" s="158"/>
      <c r="G12" s="158"/>
      <c r="H12" s="158">
        <v>9.1999999999999993</v>
      </c>
      <c r="I12" s="158">
        <v>36.799999999999997</v>
      </c>
    </row>
    <row r="13" spans="1:10" ht="80.099999999999994" customHeight="1" thickBot="1" x14ac:dyDescent="0.75">
      <c r="A13" s="303"/>
      <c r="B13" s="302"/>
      <c r="C13" s="97" t="s">
        <v>39</v>
      </c>
      <c r="D13" s="158">
        <v>5</v>
      </c>
      <c r="E13" s="158">
        <v>5</v>
      </c>
      <c r="F13" s="158"/>
      <c r="G13" s="158"/>
      <c r="H13" s="158">
        <v>4.7699999999999996</v>
      </c>
      <c r="I13" s="158">
        <v>19.5</v>
      </c>
    </row>
    <row r="14" spans="1:10" ht="80.099999999999994" customHeight="1" thickBot="1" x14ac:dyDescent="0.75">
      <c r="A14" s="300"/>
      <c r="B14" s="300"/>
      <c r="C14" s="300"/>
      <c r="D14" s="300"/>
      <c r="E14" s="300"/>
      <c r="F14" s="98">
        <f>F12+F13</f>
        <v>0</v>
      </c>
      <c r="G14" s="98">
        <f>G12+G13</f>
        <v>0</v>
      </c>
      <c r="H14" s="101">
        <f>H12+H13</f>
        <v>13.969999999999999</v>
      </c>
      <c r="I14" s="101">
        <f>I12+I13</f>
        <v>56.3</v>
      </c>
    </row>
    <row r="15" spans="1:10" ht="80.099999999999994" customHeight="1" thickBot="1" x14ac:dyDescent="0.3">
      <c r="A15" s="299" t="s">
        <v>28</v>
      </c>
      <c r="B15" s="299"/>
      <c r="C15" s="299"/>
      <c r="D15" s="299"/>
      <c r="E15" s="299"/>
      <c r="F15" s="286">
        <f t="shared" ref="F15:H15" si="0">F5+F9+F10+F14</f>
        <v>5.24</v>
      </c>
      <c r="G15" s="286">
        <f t="shared" si="0"/>
        <v>4.5399999999999991</v>
      </c>
      <c r="H15" s="286">
        <f t="shared" si="0"/>
        <v>53.379999999999995</v>
      </c>
      <c r="I15" s="264">
        <f>I5+I9+I10+I14</f>
        <v>263.3</v>
      </c>
    </row>
    <row r="16" spans="1:10" ht="80.099999999999994" customHeight="1" thickBot="1" x14ac:dyDescent="0.3">
      <c r="A16" s="299" t="s">
        <v>14</v>
      </c>
      <c r="B16" s="299"/>
      <c r="C16" s="299"/>
      <c r="D16" s="299"/>
      <c r="E16" s="299"/>
      <c r="F16" s="299"/>
      <c r="G16" s="299"/>
      <c r="H16" s="299"/>
      <c r="I16" s="299"/>
    </row>
    <row r="17" spans="1:10" ht="80.099999999999994" customHeight="1" thickBot="1" x14ac:dyDescent="0.75">
      <c r="A17" s="95" t="s">
        <v>89</v>
      </c>
      <c r="B17" s="96">
        <v>125</v>
      </c>
      <c r="C17" s="97" t="s">
        <v>287</v>
      </c>
      <c r="D17" s="98">
        <v>125</v>
      </c>
      <c r="E17" s="98">
        <v>125</v>
      </c>
      <c r="F17" s="98"/>
      <c r="G17" s="98"/>
      <c r="H17" s="120">
        <v>8.75</v>
      </c>
      <c r="I17" s="119">
        <v>35</v>
      </c>
      <c r="J17" s="3"/>
    </row>
    <row r="18" spans="1:10" ht="80.099999999999994" customHeight="1" thickBot="1" x14ac:dyDescent="0.75">
      <c r="A18" s="314" t="s">
        <v>15</v>
      </c>
      <c r="B18" s="314"/>
      <c r="C18" s="314"/>
      <c r="D18" s="314"/>
      <c r="E18" s="314"/>
      <c r="F18" s="314"/>
      <c r="G18" s="314"/>
      <c r="H18" s="314"/>
      <c r="I18" s="314"/>
    </row>
    <row r="19" spans="1:10" ht="80.099999999999994" customHeight="1" thickBot="1" x14ac:dyDescent="0.75">
      <c r="A19" s="291" t="s">
        <v>238</v>
      </c>
      <c r="B19" s="295">
        <v>35</v>
      </c>
      <c r="C19" s="110" t="s">
        <v>292</v>
      </c>
      <c r="D19" s="118">
        <v>40</v>
      </c>
      <c r="E19" s="118">
        <v>32</v>
      </c>
      <c r="F19" s="118">
        <v>0.48</v>
      </c>
      <c r="G19" s="118">
        <v>0.02</v>
      </c>
      <c r="H19" s="118">
        <v>1.64</v>
      </c>
      <c r="I19" s="118">
        <v>8.8000000000000007</v>
      </c>
    </row>
    <row r="20" spans="1:10" ht="80.099999999999994" customHeight="1" thickBot="1" x14ac:dyDescent="0.75">
      <c r="A20" s="292"/>
      <c r="B20" s="296"/>
      <c r="C20" s="114" t="s">
        <v>20</v>
      </c>
      <c r="D20" s="118">
        <v>5</v>
      </c>
      <c r="E20" s="118">
        <v>4</v>
      </c>
      <c r="F20" s="118">
        <v>0.06</v>
      </c>
      <c r="G20" s="118"/>
      <c r="H20" s="118">
        <v>0.37</v>
      </c>
      <c r="I20" s="118">
        <v>1.7</v>
      </c>
    </row>
    <row r="21" spans="1:10" ht="80.099999999999994" customHeight="1" thickBot="1" x14ac:dyDescent="0.75">
      <c r="A21" s="293"/>
      <c r="B21" s="297"/>
      <c r="C21" s="97" t="s">
        <v>39</v>
      </c>
      <c r="D21" s="118">
        <v>1</v>
      </c>
      <c r="E21" s="118">
        <v>1</v>
      </c>
      <c r="F21" s="118"/>
      <c r="G21" s="118"/>
      <c r="H21" s="118">
        <v>0.95</v>
      </c>
      <c r="I21" s="118">
        <v>3.9</v>
      </c>
    </row>
    <row r="22" spans="1:10" ht="80.099999999999994" customHeight="1" thickBot="1" x14ac:dyDescent="0.75">
      <c r="A22" s="294"/>
      <c r="B22" s="298"/>
      <c r="C22" s="114" t="s">
        <v>17</v>
      </c>
      <c r="D22" s="200">
        <v>4</v>
      </c>
      <c r="E22" s="200">
        <v>4</v>
      </c>
      <c r="F22" s="200"/>
      <c r="G22" s="200">
        <v>3.75</v>
      </c>
      <c r="H22" s="200"/>
      <c r="I22" s="200">
        <v>34.92</v>
      </c>
    </row>
    <row r="23" spans="1:10" ht="80.099999999999994" customHeight="1" thickBot="1" x14ac:dyDescent="0.95">
      <c r="A23" s="288"/>
      <c r="B23" s="289"/>
      <c r="C23" s="289"/>
      <c r="D23" s="289"/>
      <c r="E23" s="290"/>
      <c r="F23" s="157">
        <f>SUM(F19:F22)</f>
        <v>0.54</v>
      </c>
      <c r="G23" s="157">
        <f t="shared" ref="G23:I23" si="1">SUM(G19:G22)</f>
        <v>3.77</v>
      </c>
      <c r="H23" s="157">
        <f t="shared" si="1"/>
        <v>2.96</v>
      </c>
      <c r="I23" s="157">
        <f t="shared" si="1"/>
        <v>49.32</v>
      </c>
    </row>
    <row r="24" spans="1:10" ht="80.099999999999994" customHeight="1" thickBot="1" x14ac:dyDescent="0.75">
      <c r="A24" s="301" t="s">
        <v>334</v>
      </c>
      <c r="B24" s="324" t="s">
        <v>34</v>
      </c>
      <c r="C24" s="97" t="s">
        <v>42</v>
      </c>
      <c r="D24" s="265">
        <v>60</v>
      </c>
      <c r="E24" s="265">
        <v>42</v>
      </c>
      <c r="F24" s="265">
        <v>8.4</v>
      </c>
      <c r="G24" s="265">
        <v>4.1399999999999997</v>
      </c>
      <c r="H24" s="265"/>
      <c r="I24" s="265">
        <v>70.56</v>
      </c>
    </row>
    <row r="25" spans="1:10" ht="80.099999999999994" customHeight="1" thickBot="1" x14ac:dyDescent="0.75">
      <c r="A25" s="301"/>
      <c r="B25" s="324"/>
      <c r="C25" s="97" t="s">
        <v>19</v>
      </c>
      <c r="D25" s="267">
        <v>40</v>
      </c>
      <c r="E25" s="267">
        <v>28</v>
      </c>
      <c r="F25" s="267">
        <v>0.5</v>
      </c>
      <c r="G25" s="267">
        <v>0.11</v>
      </c>
      <c r="H25" s="267">
        <v>4.5599999999999996</v>
      </c>
      <c r="I25" s="267">
        <v>22.4</v>
      </c>
    </row>
    <row r="26" spans="1:10" ht="80.099999999999994" customHeight="1" thickBot="1" x14ac:dyDescent="0.75">
      <c r="A26" s="301"/>
      <c r="B26" s="324"/>
      <c r="C26" s="97" t="s">
        <v>20</v>
      </c>
      <c r="D26" s="98">
        <v>10</v>
      </c>
      <c r="E26" s="98">
        <v>8</v>
      </c>
      <c r="F26" s="98">
        <v>0.11</v>
      </c>
      <c r="G26" s="98"/>
      <c r="H26" s="98">
        <v>0.73</v>
      </c>
      <c r="I26" s="98">
        <v>3.3</v>
      </c>
    </row>
    <row r="27" spans="1:10" ht="80.099999999999994" customHeight="1" thickBot="1" x14ac:dyDescent="0.75">
      <c r="A27" s="301"/>
      <c r="B27" s="324"/>
      <c r="C27" s="97" t="s">
        <v>251</v>
      </c>
      <c r="D27" s="98">
        <v>25</v>
      </c>
      <c r="E27" s="98">
        <v>25</v>
      </c>
      <c r="F27" s="98">
        <v>4.82</v>
      </c>
      <c r="G27" s="98">
        <v>0.55000000000000004</v>
      </c>
      <c r="H27" s="98">
        <v>4.95</v>
      </c>
      <c r="I27" s="98">
        <v>75.25</v>
      </c>
    </row>
    <row r="28" spans="1:10" ht="80.099999999999994" customHeight="1" thickBot="1" x14ac:dyDescent="0.75">
      <c r="A28" s="301"/>
      <c r="B28" s="324"/>
      <c r="C28" s="97" t="s">
        <v>21</v>
      </c>
      <c r="D28" s="98">
        <v>10</v>
      </c>
      <c r="E28" s="98">
        <v>8</v>
      </c>
      <c r="F28" s="98">
        <v>0.02</v>
      </c>
      <c r="G28" s="98"/>
      <c r="H28" s="98">
        <v>0.57999999999999996</v>
      </c>
      <c r="I28" s="98">
        <v>2.7</v>
      </c>
    </row>
    <row r="29" spans="1:10" ht="80.099999999999994" customHeight="1" thickBot="1" x14ac:dyDescent="0.75">
      <c r="A29" s="300"/>
      <c r="B29" s="300"/>
      <c r="C29" s="300"/>
      <c r="D29" s="300"/>
      <c r="E29" s="300"/>
      <c r="F29" s="101">
        <f>SUM(F24:F28)</f>
        <v>13.85</v>
      </c>
      <c r="G29" s="101">
        <f>SUM(G24:G28)</f>
        <v>4.8</v>
      </c>
      <c r="H29" s="101">
        <f>SUM(H24:H28)</f>
        <v>10.819999999999999</v>
      </c>
      <c r="I29" s="101">
        <f>SUM(I24:I28)</f>
        <v>174.20999999999998</v>
      </c>
    </row>
    <row r="30" spans="1:10" ht="80.099999999999994" customHeight="1" thickBot="1" x14ac:dyDescent="0.75">
      <c r="A30" s="301" t="s">
        <v>272</v>
      </c>
      <c r="B30" s="324" t="s">
        <v>34</v>
      </c>
      <c r="C30" s="97" t="s">
        <v>18</v>
      </c>
      <c r="D30" s="265">
        <v>40</v>
      </c>
      <c r="E30" s="265">
        <v>40</v>
      </c>
      <c r="F30" s="265">
        <v>8</v>
      </c>
      <c r="G30" s="265">
        <v>3.91</v>
      </c>
      <c r="H30" s="265"/>
      <c r="I30" s="265">
        <v>67.2</v>
      </c>
    </row>
    <row r="31" spans="1:10" ht="80.099999999999994" customHeight="1" thickBot="1" x14ac:dyDescent="0.75">
      <c r="A31" s="301"/>
      <c r="B31" s="324"/>
      <c r="C31" s="97" t="s">
        <v>11</v>
      </c>
      <c r="D31" s="112">
        <v>6</v>
      </c>
      <c r="E31" s="112">
        <v>6</v>
      </c>
      <c r="F31" s="112">
        <v>0.02</v>
      </c>
      <c r="G31" s="112">
        <v>4.71</v>
      </c>
      <c r="H31" s="112">
        <v>0.03</v>
      </c>
      <c r="I31" s="112">
        <v>44.04</v>
      </c>
    </row>
    <row r="32" spans="1:10" ht="80.099999999999994" customHeight="1" thickBot="1" x14ac:dyDescent="0.75">
      <c r="A32" s="301"/>
      <c r="B32" s="324"/>
      <c r="C32" s="97" t="s">
        <v>16</v>
      </c>
      <c r="D32" s="98">
        <v>60</v>
      </c>
      <c r="E32" s="98">
        <v>48</v>
      </c>
      <c r="F32" s="98">
        <v>0.86</v>
      </c>
      <c r="G32" s="98">
        <v>0.04</v>
      </c>
      <c r="H32" s="98">
        <v>2.2599999999999998</v>
      </c>
      <c r="I32" s="98">
        <v>13</v>
      </c>
    </row>
    <row r="33" spans="1:9" ht="80.099999999999994" customHeight="1" thickBot="1" x14ac:dyDescent="0.75">
      <c r="A33" s="301"/>
      <c r="B33" s="324"/>
      <c r="C33" s="97" t="s">
        <v>19</v>
      </c>
      <c r="D33" s="98">
        <v>90</v>
      </c>
      <c r="E33" s="98">
        <v>63</v>
      </c>
      <c r="F33" s="98">
        <v>1.26</v>
      </c>
      <c r="G33" s="98">
        <v>0.24</v>
      </c>
      <c r="H33" s="98">
        <v>10.26</v>
      </c>
      <c r="I33" s="98">
        <v>50.4</v>
      </c>
    </row>
    <row r="34" spans="1:9" ht="80.099999999999994" customHeight="1" thickBot="1" x14ac:dyDescent="0.75">
      <c r="A34" s="301"/>
      <c r="B34" s="324"/>
      <c r="C34" s="97" t="s">
        <v>21</v>
      </c>
      <c r="D34" s="98">
        <v>50</v>
      </c>
      <c r="E34" s="98">
        <v>40</v>
      </c>
      <c r="F34" s="98">
        <v>0.4</v>
      </c>
      <c r="G34" s="98"/>
      <c r="H34" s="98">
        <v>2.4500000000000002</v>
      </c>
      <c r="I34" s="98">
        <v>11.6</v>
      </c>
    </row>
    <row r="35" spans="1:9" ht="80.099999999999994" customHeight="1" thickBot="1" x14ac:dyDescent="0.75">
      <c r="A35" s="301"/>
      <c r="B35" s="324"/>
      <c r="C35" s="97" t="s">
        <v>17</v>
      </c>
      <c r="D35" s="98">
        <v>3</v>
      </c>
      <c r="E35" s="98">
        <v>3</v>
      </c>
      <c r="F35" s="98"/>
      <c r="G35" s="98">
        <v>2.81</v>
      </c>
      <c r="H35" s="98"/>
      <c r="I35" s="98">
        <v>26.19</v>
      </c>
    </row>
    <row r="36" spans="1:9" ht="80.099999999999994" customHeight="1" thickBot="1" x14ac:dyDescent="0.75">
      <c r="A36" s="301"/>
      <c r="B36" s="324"/>
      <c r="C36" s="97" t="s">
        <v>20</v>
      </c>
      <c r="D36" s="98">
        <v>10</v>
      </c>
      <c r="E36" s="98">
        <v>8</v>
      </c>
      <c r="F36" s="98">
        <v>0.11</v>
      </c>
      <c r="G36" s="98"/>
      <c r="H36" s="98">
        <v>0.73</v>
      </c>
      <c r="I36" s="98">
        <v>3.3</v>
      </c>
    </row>
    <row r="37" spans="1:9" ht="80.099999999999994" customHeight="1" thickBot="1" x14ac:dyDescent="0.75">
      <c r="A37" s="300"/>
      <c r="B37" s="300"/>
      <c r="C37" s="300"/>
      <c r="D37" s="300"/>
      <c r="E37" s="300"/>
      <c r="F37" s="101">
        <f>SUM(F30:F36)</f>
        <v>10.649999999999999</v>
      </c>
      <c r="G37" s="101">
        <f>SUM(G30:G36)</f>
        <v>11.71</v>
      </c>
      <c r="H37" s="101">
        <f>SUM(H30:H36)</f>
        <v>15.73</v>
      </c>
      <c r="I37" s="101">
        <f>SUM(I30:I36)</f>
        <v>215.73000000000002</v>
      </c>
    </row>
    <row r="38" spans="1:9" ht="80.099999999999994" customHeight="1" thickBot="1" x14ac:dyDescent="0.75">
      <c r="A38" s="301" t="s">
        <v>43</v>
      </c>
      <c r="B38" s="302">
        <v>150</v>
      </c>
      <c r="C38" s="97" t="s">
        <v>267</v>
      </c>
      <c r="D38" s="98">
        <v>8</v>
      </c>
      <c r="E38" s="98">
        <v>8</v>
      </c>
      <c r="F38" s="98">
        <v>0.18</v>
      </c>
      <c r="G38" s="98">
        <v>0.22</v>
      </c>
      <c r="H38" s="98">
        <v>3.84</v>
      </c>
      <c r="I38" s="98">
        <v>15.92</v>
      </c>
    </row>
    <row r="39" spans="1:9" ht="80.099999999999994" customHeight="1" thickBot="1" x14ac:dyDescent="0.75">
      <c r="A39" s="301"/>
      <c r="B39" s="302"/>
      <c r="C39" s="97" t="s">
        <v>13</v>
      </c>
      <c r="D39" s="158">
        <v>10</v>
      </c>
      <c r="E39" s="158">
        <v>10</v>
      </c>
      <c r="F39" s="158"/>
      <c r="G39" s="158"/>
      <c r="H39" s="158">
        <v>9.5500000000000007</v>
      </c>
      <c r="I39" s="158">
        <v>39</v>
      </c>
    </row>
    <row r="40" spans="1:9" ht="80.099999999999994" customHeight="1" thickBot="1" x14ac:dyDescent="0.75">
      <c r="A40" s="300"/>
      <c r="B40" s="300"/>
      <c r="C40" s="300"/>
      <c r="D40" s="300"/>
      <c r="E40" s="300"/>
      <c r="F40" s="101">
        <f>SUM(F38:F39)</f>
        <v>0.18</v>
      </c>
      <c r="G40" s="101">
        <f>SUM(G38:G39)</f>
        <v>0.22</v>
      </c>
      <c r="H40" s="101">
        <f>SUM(H38:H39)</f>
        <v>13.39</v>
      </c>
      <c r="I40" s="101">
        <f>SUM(I38:I39)</f>
        <v>54.92</v>
      </c>
    </row>
    <row r="41" spans="1:9" ht="80.099999999999994" customHeight="1" thickBot="1" x14ac:dyDescent="0.75">
      <c r="A41" s="95" t="s">
        <v>44</v>
      </c>
      <c r="B41" s="144">
        <v>25</v>
      </c>
      <c r="C41" s="97" t="s">
        <v>23</v>
      </c>
      <c r="D41" s="140">
        <v>25</v>
      </c>
      <c r="E41" s="140">
        <v>25</v>
      </c>
      <c r="F41" s="140">
        <v>1.3</v>
      </c>
      <c r="G41" s="140">
        <v>0.3</v>
      </c>
      <c r="H41" s="140">
        <v>11.07</v>
      </c>
      <c r="I41" s="140">
        <v>53.5</v>
      </c>
    </row>
    <row r="42" spans="1:9" ht="80.099999999999994" customHeight="1" thickBot="1" x14ac:dyDescent="0.3">
      <c r="A42" s="299" t="s">
        <v>27</v>
      </c>
      <c r="B42" s="299"/>
      <c r="C42" s="299"/>
      <c r="D42" s="299"/>
      <c r="E42" s="299"/>
      <c r="F42" s="286">
        <f t="shared" ref="F42:H42" si="2">F23+F29+F37+F40+F41</f>
        <v>26.52</v>
      </c>
      <c r="G42" s="286">
        <f t="shared" si="2"/>
        <v>20.8</v>
      </c>
      <c r="H42" s="286">
        <f t="shared" si="2"/>
        <v>53.97</v>
      </c>
      <c r="I42" s="164">
        <f>I23+I29+I37+I40+I41</f>
        <v>547.68000000000006</v>
      </c>
    </row>
    <row r="43" spans="1:9" ht="80.099999999999994" customHeight="1" thickBot="1" x14ac:dyDescent="0.3">
      <c r="A43" s="299" t="s">
        <v>24</v>
      </c>
      <c r="B43" s="299"/>
      <c r="C43" s="299"/>
      <c r="D43" s="299"/>
      <c r="E43" s="299"/>
      <c r="F43" s="299"/>
      <c r="G43" s="299"/>
      <c r="H43" s="299"/>
      <c r="I43" s="299"/>
    </row>
    <row r="44" spans="1:9" ht="80.099999999999994" customHeight="1" thickBot="1" x14ac:dyDescent="0.3">
      <c r="A44" s="291" t="s">
        <v>239</v>
      </c>
      <c r="B44" s="295">
        <v>20</v>
      </c>
      <c r="C44" s="110" t="s">
        <v>283</v>
      </c>
      <c r="D44" s="111">
        <v>3</v>
      </c>
      <c r="E44" s="111">
        <v>1.8</v>
      </c>
      <c r="F44" s="111"/>
      <c r="G44" s="111"/>
      <c r="H44" s="111"/>
      <c r="I44" s="111"/>
    </row>
    <row r="45" spans="1:9" ht="80.099999999999994" customHeight="1" thickBot="1" x14ac:dyDescent="0.75">
      <c r="A45" s="311"/>
      <c r="B45" s="323"/>
      <c r="C45" s="97" t="s">
        <v>22</v>
      </c>
      <c r="D45" s="112">
        <v>20</v>
      </c>
      <c r="E45" s="112">
        <v>20</v>
      </c>
      <c r="F45" s="112">
        <v>0.56000000000000005</v>
      </c>
      <c r="G45" s="112">
        <v>0.64</v>
      </c>
      <c r="H45" s="112">
        <v>0.94</v>
      </c>
      <c r="I45" s="112">
        <v>11.8</v>
      </c>
    </row>
    <row r="46" spans="1:9" ht="80.099999999999994" customHeight="1" thickBot="1" x14ac:dyDescent="0.95">
      <c r="A46" s="310"/>
      <c r="B46" s="289"/>
      <c r="C46" s="289"/>
      <c r="D46" s="289"/>
      <c r="E46" s="290"/>
      <c r="F46" s="101">
        <f>F45</f>
        <v>0.56000000000000005</v>
      </c>
      <c r="G46" s="101">
        <f>G44+G45</f>
        <v>0.64</v>
      </c>
      <c r="H46" s="101">
        <f>H45</f>
        <v>0.94</v>
      </c>
      <c r="I46" s="101">
        <f>I45</f>
        <v>11.8</v>
      </c>
    </row>
    <row r="47" spans="1:9" ht="80.099999999999994" customHeight="1" thickBot="1" x14ac:dyDescent="0.75">
      <c r="A47" s="301" t="s">
        <v>139</v>
      </c>
      <c r="B47" s="302">
        <v>60</v>
      </c>
      <c r="C47" s="97" t="s">
        <v>25</v>
      </c>
      <c r="D47" s="111">
        <v>35</v>
      </c>
      <c r="E47" s="111">
        <v>35</v>
      </c>
      <c r="F47" s="111">
        <v>3.5</v>
      </c>
      <c r="G47" s="111">
        <v>0.42</v>
      </c>
      <c r="H47" s="111">
        <v>24.85</v>
      </c>
      <c r="I47" s="111">
        <v>116.9</v>
      </c>
    </row>
    <row r="48" spans="1:9" ht="80.099999999999994" customHeight="1" thickBot="1" x14ac:dyDescent="0.75">
      <c r="A48" s="301"/>
      <c r="B48" s="302"/>
      <c r="C48" s="97" t="s">
        <v>250</v>
      </c>
      <c r="D48" s="98">
        <v>5</v>
      </c>
      <c r="E48" s="98">
        <v>4.25</v>
      </c>
      <c r="F48" s="98">
        <v>0.62</v>
      </c>
      <c r="G48" s="98">
        <v>1.25</v>
      </c>
      <c r="H48" s="98">
        <v>0.02</v>
      </c>
      <c r="I48" s="98">
        <v>14.11</v>
      </c>
    </row>
    <row r="49" spans="1:9" ht="80.099999999999994" customHeight="1" thickBot="1" x14ac:dyDescent="0.75">
      <c r="A49" s="301"/>
      <c r="B49" s="302"/>
      <c r="C49" s="97" t="s">
        <v>22</v>
      </c>
      <c r="D49" s="98">
        <v>30</v>
      </c>
      <c r="E49" s="98">
        <v>30</v>
      </c>
      <c r="F49" s="98">
        <v>0.84</v>
      </c>
      <c r="G49" s="98">
        <v>0.96</v>
      </c>
      <c r="H49" s="98">
        <v>1.41</v>
      </c>
      <c r="I49" s="98">
        <v>17.7</v>
      </c>
    </row>
    <row r="50" spans="1:9" ht="80.099999999999994" customHeight="1" thickBot="1" x14ac:dyDescent="0.75">
      <c r="A50" s="301"/>
      <c r="B50" s="302"/>
      <c r="C50" s="97" t="s">
        <v>11</v>
      </c>
      <c r="D50" s="98">
        <v>4</v>
      </c>
      <c r="E50" s="98">
        <v>4</v>
      </c>
      <c r="F50" s="98">
        <v>0.01</v>
      </c>
      <c r="G50" s="98">
        <v>3.14</v>
      </c>
      <c r="H50" s="98">
        <v>0.02</v>
      </c>
      <c r="I50" s="98">
        <v>29.36</v>
      </c>
    </row>
    <row r="51" spans="1:9" ht="80.099999999999994" customHeight="1" thickBot="1" x14ac:dyDescent="0.75">
      <c r="A51" s="301"/>
      <c r="B51" s="302"/>
      <c r="C51" s="97" t="s">
        <v>13</v>
      </c>
      <c r="D51" s="98">
        <v>5</v>
      </c>
      <c r="E51" s="98">
        <v>5</v>
      </c>
      <c r="F51" s="98"/>
      <c r="G51" s="98"/>
      <c r="H51" s="98">
        <v>4.7699999999999996</v>
      </c>
      <c r="I51" s="98">
        <v>19.5</v>
      </c>
    </row>
    <row r="52" spans="1:9" ht="80.099999999999994" customHeight="1" thickBot="1" x14ac:dyDescent="0.75">
      <c r="A52" s="301"/>
      <c r="B52" s="302"/>
      <c r="C52" s="97" t="s">
        <v>242</v>
      </c>
      <c r="D52" s="98">
        <v>60</v>
      </c>
      <c r="E52" s="98">
        <v>50</v>
      </c>
      <c r="F52" s="98"/>
      <c r="G52" s="98">
        <v>2.81</v>
      </c>
      <c r="H52" s="98"/>
      <c r="I52" s="98">
        <v>26.19</v>
      </c>
    </row>
    <row r="53" spans="1:9" ht="80.099999999999994" customHeight="1" thickBot="1" x14ac:dyDescent="0.75">
      <c r="A53" s="301"/>
      <c r="B53" s="302"/>
      <c r="C53" s="97" t="s">
        <v>17</v>
      </c>
      <c r="D53" s="98">
        <v>3</v>
      </c>
      <c r="E53" s="98">
        <v>3</v>
      </c>
      <c r="F53" s="98"/>
      <c r="G53" s="98">
        <v>2.81</v>
      </c>
      <c r="H53" s="98"/>
      <c r="I53" s="98">
        <v>26.19</v>
      </c>
    </row>
    <row r="54" spans="1:9" ht="80.099999999999994" customHeight="1" thickBot="1" x14ac:dyDescent="0.75">
      <c r="A54" s="301"/>
      <c r="B54" s="302"/>
      <c r="C54" s="97" t="s">
        <v>26</v>
      </c>
      <c r="D54" s="98">
        <v>2.0000000000000001E-4</v>
      </c>
      <c r="E54" s="98">
        <v>2.0000000000000001E-4</v>
      </c>
      <c r="F54" s="98"/>
      <c r="G54" s="98"/>
      <c r="H54" s="98"/>
      <c r="I54" s="98"/>
    </row>
    <row r="55" spans="1:9" ht="80.099999999999994" customHeight="1" thickBot="1" x14ac:dyDescent="0.75">
      <c r="A55" s="300"/>
      <c r="B55" s="300"/>
      <c r="C55" s="300"/>
      <c r="D55" s="300"/>
      <c r="E55" s="300"/>
      <c r="F55" s="101">
        <f t="shared" ref="F55:H55" si="3">SUM(F47:F54)</f>
        <v>4.97</v>
      </c>
      <c r="G55" s="101">
        <f t="shared" si="3"/>
        <v>11.39</v>
      </c>
      <c r="H55" s="101">
        <f t="shared" si="3"/>
        <v>31.07</v>
      </c>
      <c r="I55" s="101">
        <f>SUM(I47:I54)</f>
        <v>249.95</v>
      </c>
    </row>
    <row r="56" spans="1:9" ht="80.099999999999994" customHeight="1" thickBot="1" x14ac:dyDescent="0.75">
      <c r="A56" s="165" t="s">
        <v>65</v>
      </c>
      <c r="B56" s="157">
        <v>15</v>
      </c>
      <c r="C56" s="102" t="s">
        <v>109</v>
      </c>
      <c r="D56" s="158">
        <v>15</v>
      </c>
      <c r="E56" s="158">
        <v>15</v>
      </c>
      <c r="F56" s="158">
        <v>1.26</v>
      </c>
      <c r="G56" s="158">
        <v>1.82</v>
      </c>
      <c r="H56" s="158">
        <v>11.02</v>
      </c>
      <c r="I56" s="158">
        <v>66.81</v>
      </c>
    </row>
    <row r="57" spans="1:9" ht="80.099999999999994" customHeight="1" thickBot="1" x14ac:dyDescent="0.95">
      <c r="A57" s="288"/>
      <c r="B57" s="289"/>
      <c r="C57" s="289"/>
      <c r="D57" s="289"/>
      <c r="E57" s="289"/>
      <c r="F57" s="289"/>
      <c r="G57" s="289"/>
      <c r="H57" s="289"/>
      <c r="I57" s="290"/>
    </row>
    <row r="58" spans="1:9" ht="80.099999999999994" customHeight="1" thickBot="1" x14ac:dyDescent="0.75">
      <c r="A58" s="303" t="s">
        <v>53</v>
      </c>
      <c r="B58" s="307">
        <v>200</v>
      </c>
      <c r="C58" s="121" t="s">
        <v>73</v>
      </c>
      <c r="D58" s="199">
        <v>5.9999999999999995E-4</v>
      </c>
      <c r="E58" s="259">
        <v>5.9999999999999995E-4</v>
      </c>
      <c r="F58" s="98"/>
      <c r="G58" s="98"/>
      <c r="H58" s="98"/>
      <c r="I58" s="98"/>
    </row>
    <row r="59" spans="1:9" ht="80.099999999999994" customHeight="1" thickBot="1" x14ac:dyDescent="0.75">
      <c r="A59" s="303"/>
      <c r="B59" s="308"/>
      <c r="C59" s="121" t="s">
        <v>40</v>
      </c>
      <c r="D59" s="267">
        <v>110</v>
      </c>
      <c r="E59" s="267">
        <v>110</v>
      </c>
      <c r="F59" s="267">
        <v>3.08</v>
      </c>
      <c r="G59" s="267">
        <v>3.52</v>
      </c>
      <c r="H59" s="267">
        <v>5.17</v>
      </c>
      <c r="I59" s="267">
        <v>64.900000000000006</v>
      </c>
    </row>
    <row r="60" spans="1:9" ht="80.099999999999994" customHeight="1" thickBot="1" x14ac:dyDescent="0.75">
      <c r="A60" s="303"/>
      <c r="B60" s="309"/>
      <c r="C60" s="97" t="s">
        <v>39</v>
      </c>
      <c r="D60" s="98">
        <v>10</v>
      </c>
      <c r="E60" s="98">
        <v>10</v>
      </c>
      <c r="F60" s="98"/>
      <c r="G60" s="98"/>
      <c r="H60" s="98">
        <v>9.5500000000000007</v>
      </c>
      <c r="I60" s="98">
        <v>39</v>
      </c>
    </row>
    <row r="61" spans="1:9" ht="80.099999999999994" customHeight="1" thickBot="1" x14ac:dyDescent="0.75">
      <c r="A61" s="304"/>
      <c r="B61" s="305"/>
      <c r="C61" s="305"/>
      <c r="D61" s="305"/>
      <c r="E61" s="306"/>
      <c r="F61" s="157">
        <f>SUM(F58:F60)</f>
        <v>3.08</v>
      </c>
      <c r="G61" s="157">
        <f t="shared" ref="G61:I61" si="4">SUM(G58:G60)</f>
        <v>3.52</v>
      </c>
      <c r="H61" s="157">
        <f t="shared" si="4"/>
        <v>14.72</v>
      </c>
      <c r="I61" s="157">
        <f t="shared" si="4"/>
        <v>103.9</v>
      </c>
    </row>
    <row r="62" spans="1:9" ht="80.099999999999994" customHeight="1" thickBot="1" x14ac:dyDescent="0.75">
      <c r="A62" s="299" t="s">
        <v>29</v>
      </c>
      <c r="B62" s="299"/>
      <c r="C62" s="299"/>
      <c r="D62" s="299"/>
      <c r="E62" s="299"/>
      <c r="F62" s="285">
        <f t="shared" ref="F62:H62" si="5">F46+F55+F56+F61</f>
        <v>9.8699999999999992</v>
      </c>
      <c r="G62" s="285">
        <f t="shared" si="5"/>
        <v>17.37</v>
      </c>
      <c r="H62" s="285">
        <f t="shared" si="5"/>
        <v>57.75</v>
      </c>
      <c r="I62" s="157">
        <f>I46+I55+I56+I61</f>
        <v>432.46000000000004</v>
      </c>
    </row>
    <row r="63" spans="1:9" ht="80.099999999999994" customHeight="1" thickBot="1" x14ac:dyDescent="0.75">
      <c r="A63" s="299" t="s">
        <v>30</v>
      </c>
      <c r="B63" s="299"/>
      <c r="C63" s="299"/>
      <c r="D63" s="299"/>
      <c r="E63" s="299"/>
      <c r="F63" s="101">
        <f>F15+F17+F42+F62</f>
        <v>41.629999999999995</v>
      </c>
      <c r="G63" s="101">
        <f>G15+G17+G42+G62</f>
        <v>42.71</v>
      </c>
      <c r="H63" s="101">
        <f>H15+H17+H42+H62</f>
        <v>173.85</v>
      </c>
      <c r="I63" s="101">
        <f>I15+I17+I42+I62</f>
        <v>1278.44</v>
      </c>
    </row>
    <row r="64" spans="1:9" ht="61.5" x14ac:dyDescent="0.7">
      <c r="A64" s="89"/>
      <c r="B64" s="89"/>
      <c r="C64" s="122"/>
      <c r="D64" s="91"/>
      <c r="E64" s="91"/>
      <c r="F64" s="91"/>
      <c r="G64" s="91"/>
      <c r="H64" s="91"/>
      <c r="I64" s="91"/>
    </row>
  </sheetData>
  <mergeCells count="39">
    <mergeCell ref="A24:A28"/>
    <mergeCell ref="B24:B28"/>
    <mergeCell ref="A29:E29"/>
    <mergeCell ref="A30:A36"/>
    <mergeCell ref="B30:B36"/>
    <mergeCell ref="B44:B45"/>
    <mergeCell ref="A57:I57"/>
    <mergeCell ref="A38:A39"/>
    <mergeCell ref="B38:B39"/>
    <mergeCell ref="A37:E37"/>
    <mergeCell ref="G2:H2"/>
    <mergeCell ref="A18:I18"/>
    <mergeCell ref="A16:I16"/>
    <mergeCell ref="A12:A13"/>
    <mergeCell ref="B12:B13"/>
    <mergeCell ref="A14:E14"/>
    <mergeCell ref="A15:E15"/>
    <mergeCell ref="A4:I4"/>
    <mergeCell ref="A7:A8"/>
    <mergeCell ref="B7:B8"/>
    <mergeCell ref="A9:E9"/>
    <mergeCell ref="A6:I6"/>
    <mergeCell ref="A11:I11"/>
    <mergeCell ref="A23:E23"/>
    <mergeCell ref="A19:A22"/>
    <mergeCell ref="B19:B22"/>
    <mergeCell ref="A62:E62"/>
    <mergeCell ref="A63:E63"/>
    <mergeCell ref="A55:E55"/>
    <mergeCell ref="A40:E40"/>
    <mergeCell ref="A43:I43"/>
    <mergeCell ref="A47:A54"/>
    <mergeCell ref="B47:B54"/>
    <mergeCell ref="A42:E42"/>
    <mergeCell ref="A58:A60"/>
    <mergeCell ref="A61:E61"/>
    <mergeCell ref="B58:B60"/>
    <mergeCell ref="A46:E46"/>
    <mergeCell ref="A44:A45"/>
  </mergeCells>
  <pageMargins left="0.70866141732283472" right="0.70866141732283472" top="0.74803149606299213" bottom="0.74803149606299213" header="0.31496062992125984" footer="0.31496062992125984"/>
  <pageSetup paperSize="9" scale="14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4"/>
  <sheetViews>
    <sheetView view="pageBreakPreview" topLeftCell="A53" zoomScale="35" zoomScaleNormal="86" zoomScaleSheetLayoutView="35" workbookViewId="0">
      <selection activeCell="H15" sqref="F15:H15"/>
    </sheetView>
  </sheetViews>
  <sheetFormatPr defaultRowHeight="15" x14ac:dyDescent="0.25"/>
  <cols>
    <col min="1" max="1" width="115.7109375" customWidth="1"/>
    <col min="2" max="2" width="40.7109375" customWidth="1"/>
    <col min="3" max="3" width="100.7109375" customWidth="1"/>
    <col min="4" max="8" width="40.7109375" style="4" customWidth="1"/>
    <col min="9" max="9" width="55.7109375" style="4" customWidth="1"/>
  </cols>
  <sheetData>
    <row r="1" spans="1:10" ht="92.25" x14ac:dyDescent="1.05">
      <c r="A1" s="25"/>
      <c r="B1" s="85"/>
      <c r="C1" s="86" t="s">
        <v>197</v>
      </c>
      <c r="D1" s="87"/>
      <c r="E1" s="21"/>
      <c r="F1" s="21"/>
      <c r="G1" s="21"/>
      <c r="H1" s="21"/>
      <c r="I1" s="92" t="s">
        <v>338</v>
      </c>
    </row>
    <row r="2" spans="1:10" ht="65.25" thickBot="1" x14ac:dyDescent="0.95">
      <c r="A2" s="204"/>
      <c r="B2" s="107"/>
      <c r="C2" s="91" t="s">
        <v>219</v>
      </c>
      <c r="D2" s="91"/>
      <c r="E2" s="91"/>
      <c r="F2" s="312" t="s">
        <v>268</v>
      </c>
      <c r="G2" s="313"/>
      <c r="H2" s="91"/>
      <c r="I2" s="91"/>
    </row>
    <row r="3" spans="1:10" ht="147" customHeight="1" thickBot="1" x14ac:dyDescent="0.3">
      <c r="A3" s="105" t="s">
        <v>0</v>
      </c>
      <c r="B3" s="105" t="s">
        <v>1</v>
      </c>
      <c r="C3" s="105" t="s">
        <v>2</v>
      </c>
      <c r="D3" s="105" t="s">
        <v>3</v>
      </c>
      <c r="E3" s="105" t="s">
        <v>4</v>
      </c>
      <c r="F3" s="105" t="s">
        <v>5</v>
      </c>
      <c r="G3" s="105" t="s">
        <v>6</v>
      </c>
      <c r="H3" s="105" t="s">
        <v>7</v>
      </c>
      <c r="I3" s="100" t="s">
        <v>8</v>
      </c>
      <c r="J3" s="1"/>
    </row>
    <row r="4" spans="1:10" ht="80.099999999999994" customHeight="1" thickBot="1" x14ac:dyDescent="0.3">
      <c r="A4" s="315" t="s">
        <v>9</v>
      </c>
      <c r="B4" s="316"/>
      <c r="C4" s="316"/>
      <c r="D4" s="316"/>
      <c r="E4" s="316"/>
      <c r="F4" s="316"/>
      <c r="G4" s="316"/>
      <c r="H4" s="316"/>
      <c r="I4" s="317"/>
    </row>
    <row r="5" spans="1:10" ht="80.099999999999994" customHeight="1" thickBot="1" x14ac:dyDescent="0.3">
      <c r="A5" s="224" t="s">
        <v>341</v>
      </c>
      <c r="B5" s="216">
        <v>50</v>
      </c>
      <c r="C5" s="197" t="s">
        <v>342</v>
      </c>
      <c r="D5" s="250">
        <v>5</v>
      </c>
      <c r="E5" s="218">
        <v>5</v>
      </c>
      <c r="F5" s="111">
        <v>0.2</v>
      </c>
      <c r="G5" s="111"/>
      <c r="H5" s="111">
        <v>3.4</v>
      </c>
      <c r="I5" s="111">
        <v>1.4</v>
      </c>
    </row>
    <row r="6" spans="1:10" ht="80.099999999999994" customHeight="1" thickBot="1" x14ac:dyDescent="0.3">
      <c r="A6" s="315"/>
      <c r="B6" s="318"/>
      <c r="C6" s="318"/>
      <c r="D6" s="318"/>
      <c r="E6" s="318"/>
      <c r="F6" s="318"/>
      <c r="G6" s="318"/>
      <c r="H6" s="318"/>
      <c r="I6" s="319"/>
    </row>
    <row r="7" spans="1:10" ht="80.099999999999994" customHeight="1" thickBot="1" x14ac:dyDescent="0.75">
      <c r="A7" s="303" t="s">
        <v>277</v>
      </c>
      <c r="B7" s="302">
        <v>110</v>
      </c>
      <c r="C7" s="97" t="s">
        <v>286</v>
      </c>
      <c r="D7" s="158">
        <v>45</v>
      </c>
      <c r="E7" s="158">
        <v>45</v>
      </c>
      <c r="F7" s="158">
        <v>4.18</v>
      </c>
      <c r="G7" s="158">
        <v>0.45</v>
      </c>
      <c r="H7" s="158">
        <v>31.3</v>
      </c>
      <c r="I7" s="158">
        <v>142.65</v>
      </c>
    </row>
    <row r="8" spans="1:10" ht="80.099999999999994" customHeight="1" thickBot="1" x14ac:dyDescent="0.75">
      <c r="A8" s="303"/>
      <c r="B8" s="302"/>
      <c r="C8" s="97" t="s">
        <v>11</v>
      </c>
      <c r="D8" s="112">
        <v>7</v>
      </c>
      <c r="E8" s="112">
        <v>7</v>
      </c>
      <c r="F8" s="112">
        <v>0.02</v>
      </c>
      <c r="G8" s="112">
        <v>5.49</v>
      </c>
      <c r="H8" s="112">
        <v>0.03</v>
      </c>
      <c r="I8" s="112">
        <v>51.38</v>
      </c>
    </row>
    <row r="9" spans="1:10" ht="80.099999999999994" customHeight="1" thickBot="1" x14ac:dyDescent="0.75">
      <c r="A9" s="300"/>
      <c r="B9" s="300"/>
      <c r="C9" s="300"/>
      <c r="D9" s="300"/>
      <c r="E9" s="300"/>
      <c r="F9" s="101">
        <f>SUM(F7:F8)</f>
        <v>4.1999999999999993</v>
      </c>
      <c r="G9" s="101">
        <f>SUM(G7:G8)</f>
        <v>5.94</v>
      </c>
      <c r="H9" s="101">
        <f>SUM(H7:H8)</f>
        <v>31.330000000000002</v>
      </c>
      <c r="I9" s="101">
        <f>SUM(I7:I8)</f>
        <v>194.03</v>
      </c>
    </row>
    <row r="10" spans="1:10" ht="80.099999999999994" customHeight="1" thickBot="1" x14ac:dyDescent="0.3">
      <c r="A10" s="270" t="s">
        <v>45</v>
      </c>
      <c r="B10" s="273" t="s">
        <v>367</v>
      </c>
      <c r="C10" s="110" t="s">
        <v>12</v>
      </c>
      <c r="D10" s="103">
        <v>35</v>
      </c>
      <c r="E10" s="103">
        <v>35</v>
      </c>
      <c r="F10" s="103">
        <v>2.4900000000000002</v>
      </c>
      <c r="G10" s="103">
        <v>0.39</v>
      </c>
      <c r="H10" s="103">
        <v>16.239999999999998</v>
      </c>
      <c r="I10" s="103">
        <v>80.150000000000006</v>
      </c>
    </row>
    <row r="11" spans="1:10" ht="80.099999999999994" customHeight="1" thickBot="1" x14ac:dyDescent="0.75">
      <c r="A11" s="334"/>
      <c r="B11" s="335"/>
      <c r="C11" s="335"/>
      <c r="D11" s="335"/>
      <c r="E11" s="335"/>
      <c r="F11" s="336"/>
      <c r="G11" s="336"/>
      <c r="H11" s="336"/>
      <c r="I11" s="337"/>
    </row>
    <row r="12" spans="1:10" ht="80.099999999999994" customHeight="1" thickBot="1" x14ac:dyDescent="0.75">
      <c r="A12" s="303" t="s">
        <v>258</v>
      </c>
      <c r="B12" s="302">
        <v>200</v>
      </c>
      <c r="C12" s="97" t="s">
        <v>266</v>
      </c>
      <c r="D12" s="99">
        <v>15</v>
      </c>
      <c r="E12" s="99">
        <v>15</v>
      </c>
      <c r="F12" s="101"/>
      <c r="G12" s="101"/>
      <c r="H12" s="99">
        <v>13.8</v>
      </c>
      <c r="I12" s="99">
        <v>55.2</v>
      </c>
    </row>
    <row r="13" spans="1:10" ht="80.099999999999994" customHeight="1" thickBot="1" x14ac:dyDescent="0.75">
      <c r="A13" s="303"/>
      <c r="B13" s="302"/>
      <c r="C13" s="97" t="s">
        <v>13</v>
      </c>
      <c r="D13" s="99">
        <v>6</v>
      </c>
      <c r="E13" s="99">
        <v>6</v>
      </c>
      <c r="F13" s="99"/>
      <c r="G13" s="99"/>
      <c r="H13" s="99">
        <v>5.73</v>
      </c>
      <c r="I13" s="99">
        <v>23.4</v>
      </c>
    </row>
    <row r="14" spans="1:10" ht="80.099999999999994" customHeight="1" thickBot="1" x14ac:dyDescent="0.75">
      <c r="A14" s="288"/>
      <c r="B14" s="320"/>
      <c r="C14" s="320"/>
      <c r="D14" s="320"/>
      <c r="E14" s="327"/>
      <c r="F14" s="101">
        <f>SUM(F12,F13)</f>
        <v>0</v>
      </c>
      <c r="G14" s="212">
        <f t="shared" ref="G14:I14" si="0">SUM(G12,G13)</f>
        <v>0</v>
      </c>
      <c r="H14" s="212">
        <f t="shared" si="0"/>
        <v>19.53</v>
      </c>
      <c r="I14" s="212">
        <f t="shared" si="0"/>
        <v>78.599999999999994</v>
      </c>
    </row>
    <row r="15" spans="1:10" ht="80.099999999999994" customHeight="1" thickBot="1" x14ac:dyDescent="0.3">
      <c r="A15" s="315" t="s">
        <v>28</v>
      </c>
      <c r="B15" s="316"/>
      <c r="C15" s="316"/>
      <c r="D15" s="316"/>
      <c r="E15" s="317"/>
      <c r="F15" s="286">
        <f t="shared" ref="F15:H15" si="1">F5+F9+F10+F14</f>
        <v>6.89</v>
      </c>
      <c r="G15" s="286">
        <f t="shared" si="1"/>
        <v>6.33</v>
      </c>
      <c r="H15" s="286">
        <f t="shared" si="1"/>
        <v>70.5</v>
      </c>
      <c r="I15" s="164">
        <f>I5+I9+I10+I14</f>
        <v>354.18000000000006</v>
      </c>
    </row>
    <row r="16" spans="1:10" ht="80.099999999999994" customHeight="1" thickBot="1" x14ac:dyDescent="0.3">
      <c r="A16" s="315" t="s">
        <v>14</v>
      </c>
      <c r="B16" s="316"/>
      <c r="C16" s="316"/>
      <c r="D16" s="316"/>
      <c r="E16" s="316"/>
      <c r="F16" s="316"/>
      <c r="G16" s="316"/>
      <c r="H16" s="316"/>
      <c r="I16" s="317"/>
    </row>
    <row r="17" spans="1:9" ht="80.099999999999994" customHeight="1" thickBot="1" x14ac:dyDescent="0.75">
      <c r="A17" s="95" t="s">
        <v>89</v>
      </c>
      <c r="B17" s="100">
        <v>125</v>
      </c>
      <c r="C17" s="97" t="s">
        <v>287</v>
      </c>
      <c r="D17" s="99">
        <v>125</v>
      </c>
      <c r="E17" s="99">
        <v>125</v>
      </c>
      <c r="F17" s="99"/>
      <c r="G17" s="99"/>
      <c r="H17" s="119">
        <v>8.75</v>
      </c>
      <c r="I17" s="119">
        <v>35</v>
      </c>
    </row>
    <row r="18" spans="1:9" ht="80.099999999999994" customHeight="1" thickBot="1" x14ac:dyDescent="0.75">
      <c r="A18" s="288" t="s">
        <v>15</v>
      </c>
      <c r="B18" s="320"/>
      <c r="C18" s="320"/>
      <c r="D18" s="320"/>
      <c r="E18" s="320"/>
      <c r="F18" s="320"/>
      <c r="G18" s="320"/>
      <c r="H18" s="320"/>
      <c r="I18" s="327"/>
    </row>
    <row r="19" spans="1:9" ht="80.099999999999994" customHeight="1" thickBot="1" x14ac:dyDescent="0.3">
      <c r="A19" s="291" t="s">
        <v>238</v>
      </c>
      <c r="B19" s="295">
        <v>50</v>
      </c>
      <c r="C19" s="110" t="s">
        <v>292</v>
      </c>
      <c r="D19" s="111">
        <v>60</v>
      </c>
      <c r="E19" s="111">
        <v>48</v>
      </c>
      <c r="F19" s="111">
        <v>0.86</v>
      </c>
      <c r="G19" s="111">
        <v>0.04</v>
      </c>
      <c r="H19" s="111">
        <v>2.2599999999999998</v>
      </c>
      <c r="I19" s="111">
        <v>13</v>
      </c>
    </row>
    <row r="20" spans="1:9" ht="80.099999999999994" customHeight="1" thickBot="1" x14ac:dyDescent="0.75">
      <c r="A20" s="293"/>
      <c r="B20" s="297"/>
      <c r="C20" s="97" t="s">
        <v>39</v>
      </c>
      <c r="D20" s="112">
        <v>2</v>
      </c>
      <c r="E20" s="112">
        <v>2</v>
      </c>
      <c r="F20" s="112"/>
      <c r="G20" s="112"/>
      <c r="H20" s="112">
        <v>1.91</v>
      </c>
      <c r="I20" s="112">
        <v>7.8</v>
      </c>
    </row>
    <row r="21" spans="1:9" ht="80.099999999999994" customHeight="1" thickBot="1" x14ac:dyDescent="0.3">
      <c r="A21" s="293"/>
      <c r="B21" s="297"/>
      <c r="C21" s="114" t="s">
        <v>20</v>
      </c>
      <c r="D21" s="112">
        <v>8</v>
      </c>
      <c r="E21" s="112">
        <v>7</v>
      </c>
      <c r="F21" s="112">
        <v>0.09</v>
      </c>
      <c r="G21" s="112"/>
      <c r="H21" s="112">
        <v>0.64</v>
      </c>
      <c r="I21" s="112">
        <v>2.9</v>
      </c>
    </row>
    <row r="22" spans="1:9" ht="80.099999999999994" customHeight="1" thickBot="1" x14ac:dyDescent="0.3">
      <c r="A22" s="294"/>
      <c r="B22" s="298"/>
      <c r="C22" s="114" t="s">
        <v>17</v>
      </c>
      <c r="D22" s="112">
        <v>3</v>
      </c>
      <c r="E22" s="112">
        <v>3</v>
      </c>
      <c r="F22" s="112"/>
      <c r="G22" s="112">
        <v>2.81</v>
      </c>
      <c r="H22" s="112"/>
      <c r="I22" s="112">
        <v>26.19</v>
      </c>
    </row>
    <row r="23" spans="1:9" ht="80.099999999999994" customHeight="1" thickBot="1" x14ac:dyDescent="0.75">
      <c r="A23" s="288"/>
      <c r="B23" s="320"/>
      <c r="C23" s="320"/>
      <c r="D23" s="320"/>
      <c r="E23" s="327"/>
      <c r="F23" s="101">
        <f>SUM(F19:F22)</f>
        <v>0.95</v>
      </c>
      <c r="G23" s="101">
        <f>SUM(G19:G22)</f>
        <v>2.85</v>
      </c>
      <c r="H23" s="101">
        <f>SUM(H19:H22)</f>
        <v>4.8099999999999996</v>
      </c>
      <c r="I23" s="101">
        <f>SUM(I19:I22)</f>
        <v>49.89</v>
      </c>
    </row>
    <row r="24" spans="1:9" ht="80.099999999999994" customHeight="1" thickBot="1" x14ac:dyDescent="0.75">
      <c r="A24" s="301" t="s">
        <v>334</v>
      </c>
      <c r="B24" s="324" t="s">
        <v>36</v>
      </c>
      <c r="C24" s="97" t="s">
        <v>42</v>
      </c>
      <c r="D24" s="99">
        <v>33</v>
      </c>
      <c r="E24" s="99">
        <v>23</v>
      </c>
      <c r="F24" s="99">
        <v>4.5999999999999996</v>
      </c>
      <c r="G24" s="99">
        <v>2.27</v>
      </c>
      <c r="H24" s="99"/>
      <c r="I24" s="99">
        <v>38.64</v>
      </c>
    </row>
    <row r="25" spans="1:9" ht="80.099999999999994" customHeight="1" thickBot="1" x14ac:dyDescent="0.75">
      <c r="A25" s="301"/>
      <c r="B25" s="324"/>
      <c r="C25" s="97" t="s">
        <v>19</v>
      </c>
      <c r="D25" s="99">
        <v>60</v>
      </c>
      <c r="E25" s="99">
        <v>42</v>
      </c>
      <c r="F25" s="99">
        <v>0.84</v>
      </c>
      <c r="G25" s="99">
        <v>0.21</v>
      </c>
      <c r="H25" s="99">
        <v>6.91</v>
      </c>
      <c r="I25" s="99">
        <v>33.6</v>
      </c>
    </row>
    <row r="26" spans="1:9" ht="80.099999999999994" customHeight="1" thickBot="1" x14ac:dyDescent="0.75">
      <c r="A26" s="301"/>
      <c r="B26" s="324"/>
      <c r="C26" s="97" t="s">
        <v>20</v>
      </c>
      <c r="D26" s="99">
        <v>10</v>
      </c>
      <c r="E26" s="99">
        <v>8</v>
      </c>
      <c r="F26" s="99">
        <v>0.11</v>
      </c>
      <c r="G26" s="99"/>
      <c r="H26" s="99">
        <v>0.73</v>
      </c>
      <c r="I26" s="99">
        <v>3.3</v>
      </c>
    </row>
    <row r="27" spans="1:9" ht="80.099999999999994" customHeight="1" thickBot="1" x14ac:dyDescent="0.75">
      <c r="A27" s="301"/>
      <c r="B27" s="324"/>
      <c r="C27" s="97" t="s">
        <v>251</v>
      </c>
      <c r="D27" s="103">
        <v>25</v>
      </c>
      <c r="E27" s="103">
        <v>25</v>
      </c>
      <c r="F27" s="103">
        <v>4.82</v>
      </c>
      <c r="G27" s="103">
        <v>0.55000000000000004</v>
      </c>
      <c r="H27" s="103">
        <v>4.95</v>
      </c>
      <c r="I27" s="103">
        <v>75.25</v>
      </c>
    </row>
    <row r="28" spans="1:9" ht="80.099999999999994" customHeight="1" thickBot="1" x14ac:dyDescent="0.75">
      <c r="A28" s="301"/>
      <c r="B28" s="324"/>
      <c r="C28" s="97" t="s">
        <v>21</v>
      </c>
      <c r="D28" s="99">
        <v>10</v>
      </c>
      <c r="E28" s="99">
        <v>8</v>
      </c>
      <c r="F28" s="99">
        <v>0.02</v>
      </c>
      <c r="G28" s="99"/>
      <c r="H28" s="99">
        <v>0.57999999999999996</v>
      </c>
      <c r="I28" s="99">
        <v>2.7</v>
      </c>
    </row>
    <row r="29" spans="1:9" ht="80.099999999999994" customHeight="1" thickBot="1" x14ac:dyDescent="0.75">
      <c r="A29" s="288"/>
      <c r="B29" s="320"/>
      <c r="C29" s="320"/>
      <c r="D29" s="320"/>
      <c r="E29" s="327"/>
      <c r="F29" s="101">
        <f>SUM(F24:F28)</f>
        <v>10.39</v>
      </c>
      <c r="G29" s="101">
        <f>SUM(G24:G28)</f>
        <v>3.0300000000000002</v>
      </c>
      <c r="H29" s="101">
        <f>SUM(H24:H28)</f>
        <v>13.17</v>
      </c>
      <c r="I29" s="133">
        <f>SUM(I24:I28)</f>
        <v>153.49</v>
      </c>
    </row>
    <row r="30" spans="1:9" ht="80.099999999999994" customHeight="1" thickBot="1" x14ac:dyDescent="0.75">
      <c r="A30" s="328" t="s">
        <v>272</v>
      </c>
      <c r="B30" s="324" t="s">
        <v>36</v>
      </c>
      <c r="C30" s="97" t="s">
        <v>18</v>
      </c>
      <c r="D30" s="278">
        <v>37</v>
      </c>
      <c r="E30" s="278">
        <v>37</v>
      </c>
      <c r="F30" s="278">
        <v>7.4</v>
      </c>
      <c r="G30" s="278">
        <v>3.62</v>
      </c>
      <c r="H30" s="278"/>
      <c r="I30" s="278">
        <v>62.16</v>
      </c>
    </row>
    <row r="31" spans="1:9" ht="80.099999999999994" customHeight="1" thickBot="1" x14ac:dyDescent="0.75">
      <c r="A31" s="329"/>
      <c r="B31" s="324"/>
      <c r="C31" s="97" t="s">
        <v>292</v>
      </c>
      <c r="D31" s="99">
        <v>75</v>
      </c>
      <c r="E31" s="99">
        <v>60</v>
      </c>
      <c r="F31" s="99">
        <v>1.08</v>
      </c>
      <c r="G31" s="99">
        <v>0.06</v>
      </c>
      <c r="H31" s="99">
        <v>2.82</v>
      </c>
      <c r="I31" s="99">
        <v>16.2</v>
      </c>
    </row>
    <row r="32" spans="1:9" ht="80.099999999999994" customHeight="1" thickBot="1" x14ac:dyDescent="0.75">
      <c r="A32" s="329"/>
      <c r="B32" s="324"/>
      <c r="C32" s="97" t="s">
        <v>11</v>
      </c>
      <c r="D32" s="112">
        <v>7</v>
      </c>
      <c r="E32" s="112">
        <v>7</v>
      </c>
      <c r="F32" s="112">
        <v>0.02</v>
      </c>
      <c r="G32" s="112">
        <v>5.49</v>
      </c>
      <c r="H32" s="112">
        <v>0.03</v>
      </c>
      <c r="I32" s="112">
        <v>51.38</v>
      </c>
    </row>
    <row r="33" spans="1:9" ht="80.099999999999994" customHeight="1" thickBot="1" x14ac:dyDescent="0.75">
      <c r="A33" s="329"/>
      <c r="B33" s="324"/>
      <c r="C33" s="114" t="s">
        <v>20</v>
      </c>
      <c r="D33" s="99">
        <v>15</v>
      </c>
      <c r="E33" s="99">
        <v>12</v>
      </c>
      <c r="F33" s="99">
        <v>0.17</v>
      </c>
      <c r="G33" s="99"/>
      <c r="H33" s="99">
        <v>1.1000000000000001</v>
      </c>
      <c r="I33" s="99">
        <v>4.95</v>
      </c>
    </row>
    <row r="34" spans="1:9" ht="80.099999999999994" customHeight="1" thickBot="1" x14ac:dyDescent="0.75">
      <c r="A34" s="329"/>
      <c r="B34" s="324"/>
      <c r="C34" s="97" t="s">
        <v>21</v>
      </c>
      <c r="D34" s="99">
        <v>75</v>
      </c>
      <c r="E34" s="99">
        <v>60</v>
      </c>
      <c r="F34" s="99">
        <v>0.2</v>
      </c>
      <c r="G34" s="99"/>
      <c r="H34" s="99">
        <v>4.3</v>
      </c>
      <c r="I34" s="99">
        <v>20</v>
      </c>
    </row>
    <row r="35" spans="1:9" ht="80.099999999999994" customHeight="1" thickBot="1" x14ac:dyDescent="0.75">
      <c r="A35" s="329"/>
      <c r="B35" s="324"/>
      <c r="C35" s="97" t="s">
        <v>17</v>
      </c>
      <c r="D35" s="99">
        <v>3</v>
      </c>
      <c r="E35" s="99">
        <v>3</v>
      </c>
      <c r="F35" s="99"/>
      <c r="G35" s="99">
        <v>2.81</v>
      </c>
      <c r="H35" s="99"/>
      <c r="I35" s="99">
        <v>26.19</v>
      </c>
    </row>
    <row r="36" spans="1:9" ht="80.099999999999994" customHeight="1" thickBot="1" x14ac:dyDescent="0.75">
      <c r="A36" s="330"/>
      <c r="B36" s="324"/>
      <c r="C36" s="97" t="s">
        <v>19</v>
      </c>
      <c r="D36" s="99">
        <v>125</v>
      </c>
      <c r="E36" s="99">
        <v>88</v>
      </c>
      <c r="F36" s="99">
        <v>1.58</v>
      </c>
      <c r="G36" s="99">
        <v>0.34</v>
      </c>
      <c r="H36" s="99">
        <v>14.35</v>
      </c>
      <c r="I36" s="99">
        <v>70.400000000000006</v>
      </c>
    </row>
    <row r="37" spans="1:9" ht="80.099999999999994" customHeight="1" thickBot="1" x14ac:dyDescent="0.75">
      <c r="A37" s="288"/>
      <c r="B37" s="320"/>
      <c r="C37" s="320"/>
      <c r="D37" s="320"/>
      <c r="E37" s="327"/>
      <c r="F37" s="101">
        <f>SUM(F30:F36)</f>
        <v>10.45</v>
      </c>
      <c r="G37" s="101">
        <f>SUM(G30:G36)</f>
        <v>12.32</v>
      </c>
      <c r="H37" s="101">
        <f>SUM(H30:H36)</f>
        <v>22.6</v>
      </c>
      <c r="I37" s="101">
        <f>SUM(I30:I36)</f>
        <v>251.28</v>
      </c>
    </row>
    <row r="38" spans="1:9" ht="80.099999999999994" customHeight="1" thickBot="1" x14ac:dyDescent="0.75">
      <c r="A38" s="301" t="s">
        <v>43</v>
      </c>
      <c r="B38" s="302">
        <v>200</v>
      </c>
      <c r="C38" s="97" t="s">
        <v>267</v>
      </c>
      <c r="D38" s="99">
        <v>9</v>
      </c>
      <c r="E38" s="99">
        <v>9</v>
      </c>
      <c r="F38" s="99">
        <v>0.2</v>
      </c>
      <c r="G38" s="99"/>
      <c r="H38" s="99">
        <v>4.32</v>
      </c>
      <c r="I38" s="99">
        <v>17.91</v>
      </c>
    </row>
    <row r="39" spans="1:9" ht="80.099999999999994" customHeight="1" thickBot="1" x14ac:dyDescent="0.75">
      <c r="A39" s="301"/>
      <c r="B39" s="302"/>
      <c r="C39" s="97" t="s">
        <v>13</v>
      </c>
      <c r="D39" s="158">
        <v>12</v>
      </c>
      <c r="E39" s="158">
        <v>12</v>
      </c>
      <c r="F39" s="158"/>
      <c r="G39" s="158"/>
      <c r="H39" s="158">
        <v>11.4</v>
      </c>
      <c r="I39" s="158">
        <v>46.8</v>
      </c>
    </row>
    <row r="40" spans="1:9" ht="80.099999999999994" customHeight="1" thickBot="1" x14ac:dyDescent="0.75">
      <c r="A40" s="288"/>
      <c r="B40" s="320"/>
      <c r="C40" s="320"/>
      <c r="D40" s="320"/>
      <c r="E40" s="327"/>
      <c r="F40" s="101">
        <f>SUM(F38:F39)</f>
        <v>0.2</v>
      </c>
      <c r="G40" s="101">
        <f>SUM(G38:G39)</f>
        <v>0</v>
      </c>
      <c r="H40" s="101">
        <f>SUM(H38:H39)</f>
        <v>15.72</v>
      </c>
      <c r="I40" s="101">
        <f>SUM(I38:I39)</f>
        <v>64.709999999999994</v>
      </c>
    </row>
    <row r="41" spans="1:9" ht="80.099999999999994" customHeight="1" thickBot="1" x14ac:dyDescent="0.75">
      <c r="A41" s="95" t="s">
        <v>44</v>
      </c>
      <c r="B41" s="164">
        <v>35</v>
      </c>
      <c r="C41" s="97" t="s">
        <v>23</v>
      </c>
      <c r="D41" s="158">
        <v>35</v>
      </c>
      <c r="E41" s="158">
        <v>35</v>
      </c>
      <c r="F41" s="158">
        <v>1.82</v>
      </c>
      <c r="G41" s="158">
        <v>0.42</v>
      </c>
      <c r="H41" s="158">
        <v>15.48</v>
      </c>
      <c r="I41" s="158">
        <v>74.900000000000006</v>
      </c>
    </row>
    <row r="42" spans="1:9" ht="80.099999999999994" customHeight="1" thickBot="1" x14ac:dyDescent="0.3">
      <c r="A42" s="315" t="s">
        <v>27</v>
      </c>
      <c r="B42" s="316"/>
      <c r="C42" s="316"/>
      <c r="D42" s="316"/>
      <c r="E42" s="317"/>
      <c r="F42" s="164">
        <f>F23+F29+F37+F40+F41</f>
        <v>23.81</v>
      </c>
      <c r="G42" s="164">
        <f>G23+G29+G37+G41</f>
        <v>18.620000000000005</v>
      </c>
      <c r="H42" s="164">
        <f>H23+H29+H37+H40+H41</f>
        <v>71.78</v>
      </c>
      <c r="I42" s="198">
        <f>I23+I29+I37+I40+I41</f>
        <v>594.27</v>
      </c>
    </row>
    <row r="43" spans="1:9" ht="80.099999999999994" customHeight="1" thickBot="1" x14ac:dyDescent="0.3">
      <c r="A43" s="315" t="s">
        <v>24</v>
      </c>
      <c r="B43" s="316"/>
      <c r="C43" s="316"/>
      <c r="D43" s="316"/>
      <c r="E43" s="316"/>
      <c r="F43" s="316"/>
      <c r="G43" s="316"/>
      <c r="H43" s="316"/>
      <c r="I43" s="317"/>
    </row>
    <row r="44" spans="1:9" ht="80.099999999999994" customHeight="1" thickBot="1" x14ac:dyDescent="0.3">
      <c r="A44" s="291" t="s">
        <v>239</v>
      </c>
      <c r="B44" s="295">
        <v>20</v>
      </c>
      <c r="C44" s="110" t="s">
        <v>283</v>
      </c>
      <c r="D44" s="111">
        <v>3</v>
      </c>
      <c r="E44" s="111">
        <v>1.8</v>
      </c>
      <c r="F44" s="111"/>
      <c r="G44" s="111"/>
      <c r="H44" s="111"/>
      <c r="I44" s="111"/>
    </row>
    <row r="45" spans="1:9" ht="80.099999999999994" customHeight="1" thickBot="1" x14ac:dyDescent="0.75">
      <c r="A45" s="311"/>
      <c r="B45" s="323"/>
      <c r="C45" s="97" t="s">
        <v>22</v>
      </c>
      <c r="D45" s="112">
        <v>20</v>
      </c>
      <c r="E45" s="112">
        <v>20</v>
      </c>
      <c r="F45" s="112">
        <v>0.56000000000000005</v>
      </c>
      <c r="G45" s="112">
        <v>0.64</v>
      </c>
      <c r="H45" s="112">
        <v>0.94</v>
      </c>
      <c r="I45" s="112">
        <v>11.8</v>
      </c>
    </row>
    <row r="46" spans="1:9" ht="80.099999999999994" customHeight="1" thickBot="1" x14ac:dyDescent="0.75">
      <c r="A46" s="310"/>
      <c r="B46" s="325"/>
      <c r="C46" s="325"/>
      <c r="D46" s="325"/>
      <c r="E46" s="326"/>
      <c r="F46" s="101">
        <f>F45</f>
        <v>0.56000000000000005</v>
      </c>
      <c r="G46" s="101">
        <f>G44+G45</f>
        <v>0.64</v>
      </c>
      <c r="H46" s="101">
        <f>H45</f>
        <v>0.94</v>
      </c>
      <c r="I46" s="101">
        <f>I45</f>
        <v>11.8</v>
      </c>
    </row>
    <row r="47" spans="1:9" ht="80.099999999999994" customHeight="1" thickBot="1" x14ac:dyDescent="0.75">
      <c r="A47" s="301" t="s">
        <v>139</v>
      </c>
      <c r="B47" s="302">
        <v>60</v>
      </c>
      <c r="C47" s="97" t="s">
        <v>25</v>
      </c>
      <c r="D47" s="99">
        <v>35</v>
      </c>
      <c r="E47" s="99">
        <v>35</v>
      </c>
      <c r="F47" s="99">
        <v>3.25</v>
      </c>
      <c r="G47" s="99">
        <v>0.35</v>
      </c>
      <c r="H47" s="99">
        <v>24.4</v>
      </c>
      <c r="I47" s="99">
        <v>110.95</v>
      </c>
    </row>
    <row r="48" spans="1:9" ht="80.099999999999994" customHeight="1" thickBot="1" x14ac:dyDescent="0.75">
      <c r="A48" s="301"/>
      <c r="B48" s="302"/>
      <c r="C48" s="97" t="s">
        <v>250</v>
      </c>
      <c r="D48" s="208">
        <v>5</v>
      </c>
      <c r="E48" s="208">
        <v>4.25</v>
      </c>
      <c r="F48" s="208">
        <v>0.62</v>
      </c>
      <c r="G48" s="208">
        <v>1.25</v>
      </c>
      <c r="H48" s="208">
        <v>0.02</v>
      </c>
      <c r="I48" s="208">
        <v>14.11</v>
      </c>
    </row>
    <row r="49" spans="1:9" ht="80.099999999999994" customHeight="1" thickBot="1" x14ac:dyDescent="0.75">
      <c r="A49" s="301"/>
      <c r="B49" s="302"/>
      <c r="C49" s="97" t="s">
        <v>22</v>
      </c>
      <c r="D49" s="99">
        <v>30</v>
      </c>
      <c r="E49" s="99">
        <v>30</v>
      </c>
      <c r="F49" s="99">
        <v>0.84</v>
      </c>
      <c r="G49" s="99">
        <v>0.96</v>
      </c>
      <c r="H49" s="99">
        <v>1.41</v>
      </c>
      <c r="I49" s="99">
        <v>17.7</v>
      </c>
    </row>
    <row r="50" spans="1:9" ht="80.099999999999994" customHeight="1" thickBot="1" x14ac:dyDescent="0.75">
      <c r="A50" s="301"/>
      <c r="B50" s="302"/>
      <c r="C50" s="97" t="s">
        <v>11</v>
      </c>
      <c r="D50" s="99">
        <v>3</v>
      </c>
      <c r="E50" s="99">
        <v>3</v>
      </c>
      <c r="F50" s="99">
        <v>0.01</v>
      </c>
      <c r="G50" s="99">
        <v>2.35</v>
      </c>
      <c r="H50" s="99">
        <v>0.01</v>
      </c>
      <c r="I50" s="99">
        <v>22.02</v>
      </c>
    </row>
    <row r="51" spans="1:9" ht="80.099999999999994" customHeight="1" thickBot="1" x14ac:dyDescent="0.75">
      <c r="A51" s="301"/>
      <c r="B51" s="302"/>
      <c r="C51" s="97" t="s">
        <v>13</v>
      </c>
      <c r="D51" s="99">
        <v>5</v>
      </c>
      <c r="E51" s="99">
        <v>5</v>
      </c>
      <c r="F51" s="99"/>
      <c r="G51" s="99"/>
      <c r="H51" s="99">
        <v>4.7699999999999996</v>
      </c>
      <c r="I51" s="99">
        <v>19.5</v>
      </c>
    </row>
    <row r="52" spans="1:9" ht="80.099999999999994" customHeight="1" thickBot="1" x14ac:dyDescent="0.75">
      <c r="A52" s="301"/>
      <c r="B52" s="302"/>
      <c r="C52" s="97" t="s">
        <v>242</v>
      </c>
      <c r="D52" s="99">
        <v>60</v>
      </c>
      <c r="E52" s="99">
        <v>50</v>
      </c>
      <c r="F52" s="99"/>
      <c r="G52" s="99">
        <v>2.81</v>
      </c>
      <c r="H52" s="99"/>
      <c r="I52" s="99">
        <v>26.19</v>
      </c>
    </row>
    <row r="53" spans="1:9" ht="80.099999999999994" customHeight="1" thickBot="1" x14ac:dyDescent="0.75">
      <c r="A53" s="301"/>
      <c r="B53" s="302"/>
      <c r="C53" s="97" t="s">
        <v>17</v>
      </c>
      <c r="D53" s="99">
        <v>3</v>
      </c>
      <c r="E53" s="99">
        <v>3</v>
      </c>
      <c r="F53" s="99"/>
      <c r="G53" s="99">
        <v>2.81</v>
      </c>
      <c r="H53" s="99"/>
      <c r="I53" s="99">
        <v>26.19</v>
      </c>
    </row>
    <row r="54" spans="1:9" ht="80.099999999999994" customHeight="1" thickBot="1" x14ac:dyDescent="0.75">
      <c r="A54" s="301"/>
      <c r="B54" s="302"/>
      <c r="C54" s="97" t="s">
        <v>26</v>
      </c>
      <c r="D54" s="99">
        <v>2.9999999999999997E-4</v>
      </c>
      <c r="E54" s="99">
        <v>2.9999999999999997E-4</v>
      </c>
      <c r="F54" s="99"/>
      <c r="G54" s="99"/>
      <c r="H54" s="99"/>
      <c r="I54" s="99"/>
    </row>
    <row r="55" spans="1:9" ht="80.099999999999994" customHeight="1" thickBot="1" x14ac:dyDescent="0.75">
      <c r="A55" s="288"/>
      <c r="B55" s="320"/>
      <c r="C55" s="320"/>
      <c r="D55" s="320"/>
      <c r="E55" s="327"/>
      <c r="F55" s="101">
        <f>SUM(F47:F54)</f>
        <v>4.72</v>
      </c>
      <c r="G55" s="101">
        <f>SUM(G47:G54)</f>
        <v>10.530000000000001</v>
      </c>
      <c r="H55" s="101">
        <f>SUM(H47:H54)</f>
        <v>30.61</v>
      </c>
      <c r="I55" s="101">
        <f>SUM(I47:I54)</f>
        <v>236.66</v>
      </c>
    </row>
    <row r="56" spans="1:9" ht="80.099999999999994" customHeight="1" thickBot="1" x14ac:dyDescent="0.75">
      <c r="A56" s="106" t="s">
        <v>65</v>
      </c>
      <c r="B56" s="101">
        <v>15</v>
      </c>
      <c r="C56" s="102" t="s">
        <v>109</v>
      </c>
      <c r="D56" s="99">
        <v>15</v>
      </c>
      <c r="E56" s="158">
        <v>15</v>
      </c>
      <c r="F56" s="158">
        <v>1.26</v>
      </c>
      <c r="G56" s="158">
        <v>1.82</v>
      </c>
      <c r="H56" s="158">
        <v>11.02</v>
      </c>
      <c r="I56" s="158">
        <v>66.81</v>
      </c>
    </row>
    <row r="57" spans="1:9" ht="80.099999999999994" customHeight="1" thickBot="1" x14ac:dyDescent="0.75">
      <c r="A57" s="288"/>
      <c r="B57" s="320"/>
      <c r="C57" s="320"/>
      <c r="D57" s="320"/>
      <c r="E57" s="320"/>
      <c r="F57" s="320"/>
      <c r="G57" s="320"/>
      <c r="H57" s="320"/>
      <c r="I57" s="327"/>
    </row>
    <row r="58" spans="1:9" ht="80.099999999999994" customHeight="1" thickBot="1" x14ac:dyDescent="0.75">
      <c r="A58" s="291" t="s">
        <v>53</v>
      </c>
      <c r="B58" s="295">
        <v>200</v>
      </c>
      <c r="C58" s="97" t="s">
        <v>33</v>
      </c>
      <c r="D58" s="206">
        <v>1</v>
      </c>
      <c r="E58" s="206">
        <v>1</v>
      </c>
      <c r="F58" s="206">
        <v>0.24</v>
      </c>
      <c r="G58" s="206">
        <v>0.17</v>
      </c>
      <c r="H58" s="206">
        <v>0.24</v>
      </c>
      <c r="I58" s="206">
        <v>3.8</v>
      </c>
    </row>
    <row r="59" spans="1:9" ht="80.099999999999994" customHeight="1" thickBot="1" x14ac:dyDescent="0.75">
      <c r="A59" s="293"/>
      <c r="B59" s="293"/>
      <c r="C59" s="97" t="s">
        <v>39</v>
      </c>
      <c r="D59" s="158">
        <v>10</v>
      </c>
      <c r="E59" s="158">
        <v>10</v>
      </c>
      <c r="F59" s="158"/>
      <c r="G59" s="158"/>
      <c r="H59" s="158">
        <v>9.5500000000000007</v>
      </c>
      <c r="I59" s="158">
        <v>39</v>
      </c>
    </row>
    <row r="60" spans="1:9" ht="80.099999999999994" customHeight="1" thickBot="1" x14ac:dyDescent="0.75">
      <c r="A60" s="294"/>
      <c r="B60" s="294"/>
      <c r="C60" s="97" t="s">
        <v>22</v>
      </c>
      <c r="D60" s="112">
        <v>100</v>
      </c>
      <c r="E60" s="112">
        <v>100</v>
      </c>
      <c r="F60" s="112">
        <v>2.8</v>
      </c>
      <c r="G60" s="112">
        <v>3.2</v>
      </c>
      <c r="H60" s="112">
        <v>4.7</v>
      </c>
      <c r="I60" s="112">
        <v>59</v>
      </c>
    </row>
    <row r="61" spans="1:9" ht="80.099999999999994" customHeight="1" thickBot="1" x14ac:dyDescent="0.75">
      <c r="A61" s="331"/>
      <c r="B61" s="332"/>
      <c r="C61" s="332"/>
      <c r="D61" s="332"/>
      <c r="E61" s="333"/>
      <c r="F61" s="101">
        <f>SUM(F58:F60)</f>
        <v>3.04</v>
      </c>
      <c r="G61" s="101">
        <f>SUM(G58:G60)</f>
        <v>3.37</v>
      </c>
      <c r="H61" s="101">
        <f>SUM(H58:H60)</f>
        <v>14.490000000000002</v>
      </c>
      <c r="I61" s="101">
        <f>SUM(I58:I60)</f>
        <v>101.8</v>
      </c>
    </row>
    <row r="62" spans="1:9" ht="80.099999999999994" customHeight="1" thickBot="1" x14ac:dyDescent="0.75">
      <c r="A62" s="315" t="s">
        <v>29</v>
      </c>
      <c r="B62" s="316"/>
      <c r="C62" s="316"/>
      <c r="D62" s="316"/>
      <c r="E62" s="317"/>
      <c r="F62" s="101">
        <f>F46+F55+F56+F61</f>
        <v>9.5799999999999983</v>
      </c>
      <c r="G62" s="101">
        <f t="shared" ref="G62:H62" si="2">G46+G55+G56+G61</f>
        <v>16.360000000000003</v>
      </c>
      <c r="H62" s="101">
        <f t="shared" si="2"/>
        <v>57.06</v>
      </c>
      <c r="I62" s="101">
        <f>I46+I55+I56+I61</f>
        <v>417.07</v>
      </c>
    </row>
    <row r="63" spans="1:9" ht="80.099999999999994" customHeight="1" thickBot="1" x14ac:dyDescent="0.75">
      <c r="A63" s="315" t="s">
        <v>30</v>
      </c>
      <c r="B63" s="316"/>
      <c r="C63" s="316"/>
      <c r="D63" s="316"/>
      <c r="E63" s="317"/>
      <c r="F63" s="133">
        <f t="shared" ref="F63:H63" si="3">F15+F17+F42+F62</f>
        <v>40.28</v>
      </c>
      <c r="G63" s="133">
        <f t="shared" si="3"/>
        <v>41.31</v>
      </c>
      <c r="H63" s="133">
        <f t="shared" si="3"/>
        <v>208.09</v>
      </c>
      <c r="I63" s="133">
        <f>I15+I17+I42+I62</f>
        <v>1400.52</v>
      </c>
    </row>
    <row r="64" spans="1:9" ht="61.5" x14ac:dyDescent="0.9">
      <c r="A64" s="134"/>
      <c r="B64" s="134" t="s">
        <v>31</v>
      </c>
      <c r="C64" s="134"/>
      <c r="D64" s="135"/>
      <c r="E64" s="135"/>
      <c r="F64" s="135"/>
      <c r="G64" s="135"/>
      <c r="H64" s="135"/>
      <c r="I64" s="135"/>
    </row>
  </sheetData>
  <mergeCells count="39">
    <mergeCell ref="A23:E23"/>
    <mergeCell ref="A24:A28"/>
    <mergeCell ref="B24:B28"/>
    <mergeCell ref="B38:B39"/>
    <mergeCell ref="A38:A39"/>
    <mergeCell ref="B30:B36"/>
    <mergeCell ref="A37:E37"/>
    <mergeCell ref="F2:G2"/>
    <mergeCell ref="A4:I4"/>
    <mergeCell ref="A12:A13"/>
    <mergeCell ref="B12:B13"/>
    <mergeCell ref="B19:B22"/>
    <mergeCell ref="A19:A22"/>
    <mergeCell ref="A11:I11"/>
    <mergeCell ref="A14:E14"/>
    <mergeCell ref="A15:E15"/>
    <mergeCell ref="A6:I6"/>
    <mergeCell ref="A16:I16"/>
    <mergeCell ref="A18:I18"/>
    <mergeCell ref="A7:A8"/>
    <mergeCell ref="B7:B8"/>
    <mergeCell ref="A9:E9"/>
    <mergeCell ref="A63:E63"/>
    <mergeCell ref="A62:E62"/>
    <mergeCell ref="A61:E61"/>
    <mergeCell ref="A47:A54"/>
    <mergeCell ref="B47:B54"/>
    <mergeCell ref="A55:E55"/>
    <mergeCell ref="A57:I57"/>
    <mergeCell ref="A58:A60"/>
    <mergeCell ref="B58:B60"/>
    <mergeCell ref="A46:E46"/>
    <mergeCell ref="A43:I43"/>
    <mergeCell ref="A29:E29"/>
    <mergeCell ref="A42:E42"/>
    <mergeCell ref="A40:E40"/>
    <mergeCell ref="A30:A36"/>
    <mergeCell ref="A44:A45"/>
    <mergeCell ref="B44:B45"/>
  </mergeCells>
  <pageMargins left="0.7" right="0.7" top="0.75" bottom="0.75" header="0.3" footer="0.3"/>
  <pageSetup paperSize="9" scale="14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5"/>
  <sheetViews>
    <sheetView view="pageBreakPreview" topLeftCell="A52" zoomScale="35" zoomScaleNormal="100" zoomScaleSheetLayoutView="35" workbookViewId="0">
      <selection activeCell="G33" sqref="G33"/>
    </sheetView>
  </sheetViews>
  <sheetFormatPr defaultRowHeight="23.25" x14ac:dyDescent="0.35"/>
  <cols>
    <col min="1" max="1" width="115.7109375" style="5" customWidth="1"/>
    <col min="2" max="2" width="40.7109375" style="5" customWidth="1"/>
    <col min="3" max="3" width="100.7109375" customWidth="1"/>
    <col min="4" max="8" width="40.7109375" style="6" customWidth="1"/>
    <col min="9" max="9" width="55.7109375" style="6" customWidth="1"/>
  </cols>
  <sheetData>
    <row r="1" spans="1:10" ht="92.25" x14ac:dyDescent="1.05">
      <c r="A1" s="19"/>
      <c r="B1" s="19"/>
      <c r="C1" s="136" t="s">
        <v>217</v>
      </c>
      <c r="D1" s="28"/>
      <c r="E1" s="21"/>
      <c r="F1" s="21"/>
      <c r="G1" s="338" t="s">
        <v>268</v>
      </c>
      <c r="H1" s="338"/>
      <c r="I1" s="92" t="s">
        <v>338</v>
      </c>
      <c r="J1" s="25"/>
    </row>
    <row r="2" spans="1:10" ht="62.25" thickBot="1" x14ac:dyDescent="0.75">
      <c r="A2" s="204"/>
      <c r="B2" s="89" t="s">
        <v>195</v>
      </c>
      <c r="C2" s="107" t="s">
        <v>227</v>
      </c>
      <c r="D2" s="91"/>
      <c r="E2" s="91"/>
      <c r="F2" s="91"/>
      <c r="G2" s="339"/>
      <c r="H2" s="339"/>
      <c r="I2" s="91"/>
      <c r="J2" s="25"/>
    </row>
    <row r="3" spans="1:10" ht="144" customHeight="1" thickBot="1" x14ac:dyDescent="0.35">
      <c r="A3" s="105" t="s">
        <v>0</v>
      </c>
      <c r="B3" s="105" t="s">
        <v>1</v>
      </c>
      <c r="C3" s="105" t="s">
        <v>2</v>
      </c>
      <c r="D3" s="105" t="s">
        <v>3</v>
      </c>
      <c r="E3" s="105" t="s">
        <v>4</v>
      </c>
      <c r="F3" s="105" t="s">
        <v>5</v>
      </c>
      <c r="G3" s="105" t="s">
        <v>6</v>
      </c>
      <c r="H3" s="105" t="s">
        <v>7</v>
      </c>
      <c r="I3" s="100" t="s">
        <v>8</v>
      </c>
      <c r="J3" s="27"/>
    </row>
    <row r="4" spans="1:10" ht="80.099999999999994" customHeight="1" thickBot="1" x14ac:dyDescent="0.35">
      <c r="A4" s="315" t="s">
        <v>9</v>
      </c>
      <c r="B4" s="316"/>
      <c r="C4" s="316"/>
      <c r="D4" s="316"/>
      <c r="E4" s="316"/>
      <c r="F4" s="316"/>
      <c r="G4" s="316"/>
      <c r="H4" s="316"/>
      <c r="I4" s="317"/>
      <c r="J4" s="25"/>
    </row>
    <row r="5" spans="1:10" ht="80.099999999999994" customHeight="1" thickBot="1" x14ac:dyDescent="0.35">
      <c r="A5" s="291" t="s">
        <v>239</v>
      </c>
      <c r="B5" s="295">
        <v>20</v>
      </c>
      <c r="C5" s="110" t="s">
        <v>283</v>
      </c>
      <c r="D5" s="111">
        <v>3</v>
      </c>
      <c r="E5" s="111">
        <v>1.8</v>
      </c>
      <c r="F5" s="111"/>
      <c r="G5" s="111"/>
      <c r="H5" s="111"/>
      <c r="I5" s="111"/>
      <c r="J5" s="25"/>
    </row>
    <row r="6" spans="1:10" ht="80.099999999999994" customHeight="1" thickBot="1" x14ac:dyDescent="0.75">
      <c r="A6" s="311"/>
      <c r="B6" s="323"/>
      <c r="C6" s="97" t="s">
        <v>40</v>
      </c>
      <c r="D6" s="112">
        <v>20</v>
      </c>
      <c r="E6" s="112">
        <v>20</v>
      </c>
      <c r="F6" s="112">
        <v>0.56000000000000005</v>
      </c>
      <c r="G6" s="112">
        <v>0.64</v>
      </c>
      <c r="H6" s="112">
        <v>0.94</v>
      </c>
      <c r="I6" s="112">
        <v>11.8</v>
      </c>
      <c r="J6" s="25"/>
    </row>
    <row r="7" spans="1:10" ht="80.099999999999994" customHeight="1" thickBot="1" x14ac:dyDescent="0.95">
      <c r="A7" s="310"/>
      <c r="B7" s="289"/>
      <c r="C7" s="289"/>
      <c r="D7" s="289"/>
      <c r="E7" s="290"/>
      <c r="F7" s="101">
        <f>F6</f>
        <v>0.56000000000000005</v>
      </c>
      <c r="G7" s="101">
        <f>G5+G6</f>
        <v>0.64</v>
      </c>
      <c r="H7" s="101">
        <f>H6</f>
        <v>0.94</v>
      </c>
      <c r="I7" s="101">
        <f>I6</f>
        <v>11.8</v>
      </c>
      <c r="J7" s="25"/>
    </row>
    <row r="8" spans="1:10" ht="80.099999999999994" customHeight="1" thickBot="1" x14ac:dyDescent="0.35">
      <c r="A8" s="143" t="s">
        <v>113</v>
      </c>
      <c r="B8" s="109">
        <v>90</v>
      </c>
      <c r="C8" s="110" t="s">
        <v>284</v>
      </c>
      <c r="D8" s="111">
        <v>90</v>
      </c>
      <c r="E8" s="111">
        <v>90</v>
      </c>
      <c r="F8" s="111">
        <v>0.64</v>
      </c>
      <c r="G8" s="111"/>
      <c r="H8" s="111">
        <v>10.52</v>
      </c>
      <c r="I8" s="111">
        <v>47.68</v>
      </c>
      <c r="J8" s="25"/>
    </row>
    <row r="9" spans="1:10" ht="80.099999999999994" customHeight="1" thickBot="1" x14ac:dyDescent="0.75">
      <c r="A9" s="288"/>
      <c r="B9" s="320"/>
      <c r="C9" s="320"/>
      <c r="D9" s="320"/>
      <c r="E9" s="320"/>
      <c r="F9" s="320"/>
      <c r="G9" s="320"/>
      <c r="H9" s="320"/>
      <c r="I9" s="327"/>
      <c r="J9" s="25"/>
    </row>
    <row r="10" spans="1:10" ht="80.099999999999994" customHeight="1" thickBot="1" x14ac:dyDescent="0.35">
      <c r="A10" s="344" t="s">
        <v>55</v>
      </c>
      <c r="B10" s="302">
        <v>150</v>
      </c>
      <c r="C10" s="113" t="s">
        <v>32</v>
      </c>
      <c r="D10" s="103">
        <v>25</v>
      </c>
      <c r="E10" s="103">
        <v>25</v>
      </c>
      <c r="F10" s="103">
        <v>1.75</v>
      </c>
      <c r="G10" s="103">
        <v>0.25</v>
      </c>
      <c r="H10" s="103">
        <v>17.850000000000001</v>
      </c>
      <c r="I10" s="103">
        <v>82.5</v>
      </c>
      <c r="J10" s="25"/>
    </row>
    <row r="11" spans="1:10" ht="80.099999999999994" customHeight="1" thickBot="1" x14ac:dyDescent="0.75">
      <c r="A11" s="343"/>
      <c r="B11" s="343"/>
      <c r="C11" s="97" t="s">
        <v>40</v>
      </c>
      <c r="D11" s="158">
        <v>100</v>
      </c>
      <c r="E11" s="158">
        <v>100</v>
      </c>
      <c r="F11" s="158">
        <v>2.8</v>
      </c>
      <c r="G11" s="158">
        <v>3.2</v>
      </c>
      <c r="H11" s="158">
        <v>4.7</v>
      </c>
      <c r="I11" s="158">
        <v>59</v>
      </c>
      <c r="J11" s="25"/>
    </row>
    <row r="12" spans="1:10" ht="80.099999999999994" customHeight="1" thickBot="1" x14ac:dyDescent="0.75">
      <c r="A12" s="343"/>
      <c r="B12" s="343"/>
      <c r="C12" s="97" t="s">
        <v>39</v>
      </c>
      <c r="D12" s="99">
        <v>2</v>
      </c>
      <c r="E12" s="99">
        <v>2</v>
      </c>
      <c r="F12" s="99"/>
      <c r="G12" s="99"/>
      <c r="H12" s="99">
        <v>1.91</v>
      </c>
      <c r="I12" s="99">
        <v>7.8</v>
      </c>
      <c r="J12" s="25"/>
    </row>
    <row r="13" spans="1:10" ht="80.099999999999994" customHeight="1" thickBot="1" x14ac:dyDescent="0.75">
      <c r="A13" s="343"/>
      <c r="B13" s="343"/>
      <c r="C13" s="97" t="s">
        <v>11</v>
      </c>
      <c r="D13" s="265">
        <v>5</v>
      </c>
      <c r="E13" s="265">
        <v>5</v>
      </c>
      <c r="F13" s="265">
        <v>0.02</v>
      </c>
      <c r="G13" s="265">
        <v>3.92</v>
      </c>
      <c r="H13" s="265">
        <v>0.02</v>
      </c>
      <c r="I13" s="265">
        <v>36.700000000000003</v>
      </c>
      <c r="J13" s="25"/>
    </row>
    <row r="14" spans="1:10" ht="80.099999999999994" customHeight="1" thickBot="1" x14ac:dyDescent="0.75">
      <c r="A14" s="300"/>
      <c r="B14" s="300"/>
      <c r="C14" s="300"/>
      <c r="D14" s="300"/>
      <c r="E14" s="300"/>
      <c r="F14" s="101">
        <f>SUM(F10:F13)</f>
        <v>4.5699999999999994</v>
      </c>
      <c r="G14" s="101">
        <f>SUM(G10:G13)</f>
        <v>7.37</v>
      </c>
      <c r="H14" s="101">
        <f>SUM(H10:H13)</f>
        <v>24.48</v>
      </c>
      <c r="I14" s="101">
        <f>SUM(I10:I13)</f>
        <v>186</v>
      </c>
      <c r="J14" s="25"/>
    </row>
    <row r="15" spans="1:10" ht="80.099999999999994" customHeight="1" thickBot="1" x14ac:dyDescent="0.35">
      <c r="A15" s="291" t="s">
        <v>366</v>
      </c>
      <c r="B15" s="347" t="s">
        <v>252</v>
      </c>
      <c r="C15" s="110" t="s">
        <v>12</v>
      </c>
      <c r="D15" s="103">
        <v>25</v>
      </c>
      <c r="E15" s="103">
        <v>25</v>
      </c>
      <c r="F15" s="103">
        <v>1.77</v>
      </c>
      <c r="G15" s="103">
        <v>0.27</v>
      </c>
      <c r="H15" s="103">
        <v>11.6</v>
      </c>
      <c r="I15" s="103">
        <v>57.25</v>
      </c>
      <c r="J15" s="25"/>
    </row>
    <row r="16" spans="1:10" ht="80.099999999999994" customHeight="1" thickBot="1" x14ac:dyDescent="0.35">
      <c r="A16" s="292"/>
      <c r="B16" s="348"/>
      <c r="C16" s="110" t="s">
        <v>349</v>
      </c>
      <c r="D16" s="219">
        <v>5</v>
      </c>
      <c r="E16" s="219">
        <v>5</v>
      </c>
      <c r="F16" s="219">
        <v>1.3</v>
      </c>
      <c r="G16" s="219">
        <v>1.35</v>
      </c>
      <c r="H16" s="219"/>
      <c r="I16" s="219">
        <v>17.350000000000001</v>
      </c>
      <c r="J16" s="25"/>
    </row>
    <row r="17" spans="1:10" ht="80.099999999999994" customHeight="1" thickBot="1" x14ac:dyDescent="0.75">
      <c r="A17" s="300"/>
      <c r="B17" s="300"/>
      <c r="C17" s="300"/>
      <c r="D17" s="300"/>
      <c r="E17" s="300"/>
      <c r="F17" s="101">
        <f>SUM(F15:F16)</f>
        <v>3.0700000000000003</v>
      </c>
      <c r="G17" s="101">
        <f>SUM(G15:G16)</f>
        <v>1.62</v>
      </c>
      <c r="H17" s="101">
        <f>SUM(H15:H16)</f>
        <v>11.6</v>
      </c>
      <c r="I17" s="101">
        <f>SUM(I15:I16)</f>
        <v>74.599999999999994</v>
      </c>
      <c r="J17" s="25"/>
    </row>
    <row r="18" spans="1:10" ht="80.099999999999994" customHeight="1" thickBot="1" x14ac:dyDescent="0.75">
      <c r="A18" s="344" t="s">
        <v>46</v>
      </c>
      <c r="B18" s="302">
        <v>150</v>
      </c>
      <c r="C18" s="113" t="s">
        <v>132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  <c r="J18" s="25"/>
    </row>
    <row r="19" spans="1:10" ht="80.099999999999994" customHeight="1" thickBot="1" x14ac:dyDescent="0.75">
      <c r="A19" s="343"/>
      <c r="B19" s="343"/>
      <c r="C19" s="97" t="s">
        <v>40</v>
      </c>
      <c r="D19" s="215">
        <v>100</v>
      </c>
      <c r="E19" s="215">
        <v>100</v>
      </c>
      <c r="F19" s="215">
        <v>2.8</v>
      </c>
      <c r="G19" s="215">
        <v>3.2</v>
      </c>
      <c r="H19" s="215">
        <v>4.7</v>
      </c>
      <c r="I19" s="215">
        <v>59</v>
      </c>
      <c r="J19" s="25"/>
    </row>
    <row r="20" spans="1:10" ht="80.099999999999994" customHeight="1" thickBot="1" x14ac:dyDescent="0.75">
      <c r="A20" s="343"/>
      <c r="B20" s="343"/>
      <c r="C20" s="97" t="s">
        <v>39</v>
      </c>
      <c r="D20" s="99">
        <v>8</v>
      </c>
      <c r="E20" s="99">
        <v>8</v>
      </c>
      <c r="F20" s="99"/>
      <c r="G20" s="99"/>
      <c r="H20" s="99">
        <v>7.64</v>
      </c>
      <c r="I20" s="99">
        <v>31.2</v>
      </c>
      <c r="J20" s="25"/>
    </row>
    <row r="21" spans="1:10" ht="80.099999999999994" customHeight="1" thickBot="1" x14ac:dyDescent="0.75">
      <c r="A21" s="300"/>
      <c r="B21" s="300"/>
      <c r="C21" s="300"/>
      <c r="D21" s="300"/>
      <c r="E21" s="300"/>
      <c r="F21" s="101">
        <f>SUM(F18:F20)</f>
        <v>2.8</v>
      </c>
      <c r="G21" s="101">
        <f>SUM(G18:G20)</f>
        <v>3.2</v>
      </c>
      <c r="H21" s="101">
        <f>SUM(H18:H20)</f>
        <v>12.98</v>
      </c>
      <c r="I21" s="101">
        <f>SUM(I18:I20)</f>
        <v>93.14</v>
      </c>
      <c r="J21" s="25"/>
    </row>
    <row r="22" spans="1:10" ht="80.099999999999994" customHeight="1" thickBot="1" x14ac:dyDescent="0.35">
      <c r="A22" s="299" t="s">
        <v>28</v>
      </c>
      <c r="B22" s="299"/>
      <c r="C22" s="299"/>
      <c r="D22" s="299"/>
      <c r="E22" s="299"/>
      <c r="F22" s="164">
        <f>F7+F8+F14+F17+F21</f>
        <v>11.64</v>
      </c>
      <c r="G22" s="164">
        <f>G7+G8+G14+G17+G21</f>
        <v>12.829999999999998</v>
      </c>
      <c r="H22" s="164">
        <f>H7+H8+H14+H17+H21</f>
        <v>60.519999999999996</v>
      </c>
      <c r="I22" s="164">
        <f>I7+I8+I14+I17+I21</f>
        <v>413.22</v>
      </c>
      <c r="J22" s="25"/>
    </row>
    <row r="23" spans="1:10" ht="80.099999999999994" customHeight="1" thickBot="1" x14ac:dyDescent="0.35">
      <c r="A23" s="315" t="s">
        <v>14</v>
      </c>
      <c r="B23" s="316"/>
      <c r="C23" s="316"/>
      <c r="D23" s="316"/>
      <c r="E23" s="316"/>
      <c r="F23" s="316"/>
      <c r="G23" s="316"/>
      <c r="H23" s="316"/>
      <c r="I23" s="317"/>
      <c r="J23" s="25"/>
    </row>
    <row r="24" spans="1:10" ht="80.099999999999994" customHeight="1" thickBot="1" x14ac:dyDescent="0.75">
      <c r="A24" s="95" t="s">
        <v>89</v>
      </c>
      <c r="B24" s="100">
        <v>125</v>
      </c>
      <c r="C24" s="97" t="s">
        <v>287</v>
      </c>
      <c r="D24" s="99">
        <v>125</v>
      </c>
      <c r="E24" s="99">
        <v>125</v>
      </c>
      <c r="F24" s="99"/>
      <c r="G24" s="99"/>
      <c r="H24" s="119">
        <v>8.75</v>
      </c>
      <c r="I24" s="119">
        <v>35</v>
      </c>
      <c r="J24" s="25"/>
    </row>
    <row r="25" spans="1:10" ht="80.099999999999994" customHeight="1" thickBot="1" x14ac:dyDescent="0.35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  <c r="J25" s="25"/>
    </row>
    <row r="26" spans="1:10" ht="80.099999999999994" customHeight="1" thickBot="1" x14ac:dyDescent="0.35">
      <c r="A26" s="344" t="s">
        <v>60</v>
      </c>
      <c r="B26" s="302">
        <v>30</v>
      </c>
      <c r="C26" s="113" t="s">
        <v>21</v>
      </c>
      <c r="D26" s="103">
        <v>10</v>
      </c>
      <c r="E26" s="103">
        <v>8</v>
      </c>
      <c r="F26" s="103">
        <v>0.03</v>
      </c>
      <c r="G26" s="103">
        <v>0.01</v>
      </c>
      <c r="H26" s="103">
        <v>0.72</v>
      </c>
      <c r="I26" s="103">
        <v>3.4</v>
      </c>
      <c r="J26" s="25"/>
    </row>
    <row r="27" spans="1:10" ht="80.099999999999994" customHeight="1" thickBot="1" x14ac:dyDescent="0.75">
      <c r="A27" s="344"/>
      <c r="B27" s="302"/>
      <c r="C27" s="97" t="s">
        <v>39</v>
      </c>
      <c r="D27" s="103">
        <v>1</v>
      </c>
      <c r="E27" s="103">
        <v>1</v>
      </c>
      <c r="F27" s="103"/>
      <c r="G27" s="103"/>
      <c r="H27" s="103">
        <v>0.95</v>
      </c>
      <c r="I27" s="103">
        <v>3.9</v>
      </c>
      <c r="J27" s="25"/>
    </row>
    <row r="28" spans="1:10" ht="80.099999999999994" customHeight="1" thickBot="1" x14ac:dyDescent="0.35">
      <c r="A28" s="344"/>
      <c r="B28" s="302"/>
      <c r="C28" s="113" t="s">
        <v>297</v>
      </c>
      <c r="D28" s="103">
        <v>20</v>
      </c>
      <c r="E28" s="103">
        <v>18</v>
      </c>
      <c r="F28" s="103">
        <v>0.14000000000000001</v>
      </c>
      <c r="G28" s="103"/>
      <c r="H28" s="103">
        <v>1.76</v>
      </c>
      <c r="I28" s="103">
        <v>8.1</v>
      </c>
      <c r="J28" s="25"/>
    </row>
    <row r="29" spans="1:10" ht="80.099999999999994" customHeight="1" thickBot="1" x14ac:dyDescent="0.35">
      <c r="A29" s="344"/>
      <c r="B29" s="302"/>
      <c r="C29" s="114" t="s">
        <v>17</v>
      </c>
      <c r="D29" s="103">
        <v>3</v>
      </c>
      <c r="E29" s="103">
        <v>3</v>
      </c>
      <c r="F29" s="103"/>
      <c r="G29" s="103">
        <v>2.81</v>
      </c>
      <c r="H29" s="103"/>
      <c r="I29" s="103">
        <v>26.19</v>
      </c>
      <c r="J29" s="25"/>
    </row>
    <row r="30" spans="1:10" ht="80.099999999999994" customHeight="1" thickBot="1" x14ac:dyDescent="0.75">
      <c r="A30" s="300"/>
      <c r="B30" s="300"/>
      <c r="C30" s="300"/>
      <c r="D30" s="300"/>
      <c r="E30" s="300"/>
      <c r="F30" s="101">
        <f>SUM(F26:F29)</f>
        <v>0.17</v>
      </c>
      <c r="G30" s="101">
        <f>SUM(G26:G29)</f>
        <v>2.82</v>
      </c>
      <c r="H30" s="101">
        <f>SUM(H26:H29)</f>
        <v>3.4299999999999997</v>
      </c>
      <c r="I30" s="101">
        <f>SUM(I26:I29)</f>
        <v>41.59</v>
      </c>
      <c r="J30" s="25"/>
    </row>
    <row r="31" spans="1:10" ht="80.099999999999994" customHeight="1" thickBot="1" x14ac:dyDescent="0.35">
      <c r="A31" s="301" t="s">
        <v>333</v>
      </c>
      <c r="B31" s="302">
        <v>150</v>
      </c>
      <c r="C31" s="113" t="s">
        <v>21</v>
      </c>
      <c r="D31" s="202">
        <v>10</v>
      </c>
      <c r="E31" s="202">
        <v>8</v>
      </c>
      <c r="F31" s="202">
        <v>0.03</v>
      </c>
      <c r="G31" s="202">
        <v>0.01</v>
      </c>
      <c r="H31" s="202">
        <v>0.72</v>
      </c>
      <c r="I31" s="202">
        <v>3.4</v>
      </c>
      <c r="J31" s="25"/>
    </row>
    <row r="32" spans="1:10" ht="80.099999999999994" customHeight="1" thickBot="1" x14ac:dyDescent="0.75">
      <c r="A32" s="301"/>
      <c r="B32" s="302"/>
      <c r="C32" s="113" t="s">
        <v>18</v>
      </c>
      <c r="D32" s="265">
        <v>60</v>
      </c>
      <c r="E32" s="265">
        <v>42</v>
      </c>
      <c r="F32" s="265">
        <v>8.4</v>
      </c>
      <c r="G32" s="265">
        <v>4.1399999999999997</v>
      </c>
      <c r="H32" s="265"/>
      <c r="I32" s="265">
        <v>70.56</v>
      </c>
      <c r="J32" s="25"/>
    </row>
    <row r="33" spans="1:10" ht="80.099999999999994" customHeight="1" thickBot="1" x14ac:dyDescent="0.75">
      <c r="A33" s="301"/>
      <c r="B33" s="343"/>
      <c r="C33" s="113" t="s">
        <v>19</v>
      </c>
      <c r="D33" s="267">
        <v>40</v>
      </c>
      <c r="E33" s="267">
        <v>28</v>
      </c>
      <c r="F33" s="267">
        <v>0.5</v>
      </c>
      <c r="G33" s="267">
        <v>0.11</v>
      </c>
      <c r="H33" s="267">
        <v>4.5599999999999996</v>
      </c>
      <c r="I33" s="267">
        <v>22.4</v>
      </c>
      <c r="J33" s="25"/>
    </row>
    <row r="34" spans="1:10" ht="80.099999999999994" customHeight="1" thickBot="1" x14ac:dyDescent="0.35">
      <c r="A34" s="301"/>
      <c r="B34" s="343"/>
      <c r="C34" s="113" t="s">
        <v>292</v>
      </c>
      <c r="D34" s="103">
        <v>55</v>
      </c>
      <c r="E34" s="103">
        <v>44</v>
      </c>
      <c r="F34" s="103">
        <v>0.79</v>
      </c>
      <c r="G34" s="103">
        <v>0.04</v>
      </c>
      <c r="H34" s="103">
        <v>2.0699999999999998</v>
      </c>
      <c r="I34" s="103">
        <v>11.88</v>
      </c>
      <c r="J34" s="25"/>
    </row>
    <row r="35" spans="1:10" ht="80.099999999999994" customHeight="1" thickBot="1" x14ac:dyDescent="0.35">
      <c r="A35" s="301"/>
      <c r="B35" s="343"/>
      <c r="C35" s="114" t="s">
        <v>20</v>
      </c>
      <c r="D35" s="103">
        <v>8</v>
      </c>
      <c r="E35" s="103">
        <v>7</v>
      </c>
      <c r="F35" s="103">
        <v>0.09</v>
      </c>
      <c r="G35" s="103"/>
      <c r="H35" s="103">
        <v>0.64</v>
      </c>
      <c r="I35" s="103">
        <v>2.9</v>
      </c>
      <c r="J35" s="25"/>
    </row>
    <row r="36" spans="1:10" ht="80.099999999999994" customHeight="1" thickBot="1" x14ac:dyDescent="0.75">
      <c r="A36" s="300"/>
      <c r="B36" s="300"/>
      <c r="C36" s="300"/>
      <c r="D36" s="300"/>
      <c r="E36" s="300"/>
      <c r="F36" s="101">
        <f>SUM(F31:F35)</f>
        <v>9.8099999999999987</v>
      </c>
      <c r="G36" s="101">
        <f>SUM(G31:G35)</f>
        <v>4.3</v>
      </c>
      <c r="H36" s="101">
        <f>SUM(H31:H35)</f>
        <v>7.9899999999999993</v>
      </c>
      <c r="I36" s="101">
        <f>SUM(I31:I35)</f>
        <v>111.14000000000001</v>
      </c>
      <c r="J36" s="25"/>
    </row>
    <row r="37" spans="1:10" ht="80.099999999999994" customHeight="1" thickBot="1" x14ac:dyDescent="0.35">
      <c r="A37" s="344" t="s">
        <v>354</v>
      </c>
      <c r="B37" s="302" t="s">
        <v>371</v>
      </c>
      <c r="C37" s="113" t="s">
        <v>296</v>
      </c>
      <c r="D37" s="103">
        <v>30</v>
      </c>
      <c r="E37" s="103">
        <v>30</v>
      </c>
      <c r="F37" s="103">
        <v>2.79</v>
      </c>
      <c r="G37" s="241">
        <v>0.3</v>
      </c>
      <c r="H37" s="241">
        <v>20.91</v>
      </c>
      <c r="I37" s="241">
        <v>190.2</v>
      </c>
      <c r="J37" s="25"/>
    </row>
    <row r="38" spans="1:10" ht="80.099999999999994" customHeight="1" thickBot="1" x14ac:dyDescent="0.75">
      <c r="A38" s="345"/>
      <c r="B38" s="345"/>
      <c r="C38" s="97" t="s">
        <v>11</v>
      </c>
      <c r="D38" s="112">
        <v>6</v>
      </c>
      <c r="E38" s="112">
        <v>6</v>
      </c>
      <c r="F38" s="112">
        <v>0.02</v>
      </c>
      <c r="G38" s="112">
        <v>4.71</v>
      </c>
      <c r="H38" s="112">
        <v>0.03</v>
      </c>
      <c r="I38" s="112">
        <v>44.04</v>
      </c>
      <c r="J38" s="25"/>
    </row>
    <row r="39" spans="1:10" ht="80.099999999999994" customHeight="1" thickBot="1" x14ac:dyDescent="0.75">
      <c r="A39" s="345"/>
      <c r="B39" s="345"/>
      <c r="C39" s="113" t="s">
        <v>18</v>
      </c>
      <c r="D39" s="265">
        <v>40</v>
      </c>
      <c r="E39" s="265">
        <v>40</v>
      </c>
      <c r="F39" s="265">
        <v>8</v>
      </c>
      <c r="G39" s="265">
        <v>3.91</v>
      </c>
      <c r="H39" s="265"/>
      <c r="I39" s="265">
        <v>67.2</v>
      </c>
      <c r="J39" s="25"/>
    </row>
    <row r="40" spans="1:10" ht="80.099999999999994" customHeight="1" thickBot="1" x14ac:dyDescent="0.35">
      <c r="A40" s="345"/>
      <c r="B40" s="345"/>
      <c r="C40" s="113" t="s">
        <v>41</v>
      </c>
      <c r="D40" s="103">
        <v>10</v>
      </c>
      <c r="E40" s="103">
        <v>8</v>
      </c>
      <c r="F40" s="103">
        <v>0.02</v>
      </c>
      <c r="G40" s="103"/>
      <c r="H40" s="103">
        <v>0.57999999999999996</v>
      </c>
      <c r="I40" s="103">
        <v>2.7</v>
      </c>
      <c r="J40" s="25"/>
    </row>
    <row r="41" spans="1:10" ht="80.099999999999994" customHeight="1" thickBot="1" x14ac:dyDescent="0.75">
      <c r="A41" s="345"/>
      <c r="B41" s="345"/>
      <c r="C41" s="97" t="s">
        <v>17</v>
      </c>
      <c r="D41" s="241">
        <v>3</v>
      </c>
      <c r="E41" s="241">
        <v>3</v>
      </c>
      <c r="F41" s="241"/>
      <c r="G41" s="241">
        <v>2.81</v>
      </c>
      <c r="H41" s="241"/>
      <c r="I41" s="241">
        <v>26.19</v>
      </c>
      <c r="J41" s="25"/>
    </row>
    <row r="42" spans="1:10" ht="80.099999999999994" customHeight="1" thickBot="1" x14ac:dyDescent="0.75">
      <c r="A42" s="345"/>
      <c r="B42" s="345"/>
      <c r="C42" s="114" t="s">
        <v>20</v>
      </c>
      <c r="D42" s="99">
        <v>10</v>
      </c>
      <c r="E42" s="99">
        <v>8</v>
      </c>
      <c r="F42" s="99">
        <v>0.11</v>
      </c>
      <c r="G42" s="99"/>
      <c r="H42" s="99">
        <v>0.73</v>
      </c>
      <c r="I42" s="99">
        <v>3.3</v>
      </c>
      <c r="J42" s="25"/>
    </row>
    <row r="43" spans="1:10" ht="80.099999999999994" customHeight="1" thickBot="1" x14ac:dyDescent="0.75">
      <c r="A43" s="300"/>
      <c r="B43" s="300"/>
      <c r="C43" s="300"/>
      <c r="D43" s="300"/>
      <c r="E43" s="300"/>
      <c r="F43" s="101">
        <f>SUM(F37:F42)</f>
        <v>10.94</v>
      </c>
      <c r="G43" s="101">
        <f>SUM(G37:G42)</f>
        <v>11.73</v>
      </c>
      <c r="H43" s="101">
        <f>SUM(H37:H42)</f>
        <v>22.25</v>
      </c>
      <c r="I43" s="101">
        <f>SUM(I37:I42)</f>
        <v>333.63</v>
      </c>
      <c r="J43" s="25"/>
    </row>
    <row r="44" spans="1:10" ht="80.099999999999994" customHeight="1" thickBot="1" x14ac:dyDescent="0.75">
      <c r="A44" s="344" t="s">
        <v>43</v>
      </c>
      <c r="B44" s="302">
        <v>150</v>
      </c>
      <c r="C44" s="97" t="s">
        <v>267</v>
      </c>
      <c r="D44" s="99">
        <v>8</v>
      </c>
      <c r="E44" s="99">
        <v>8</v>
      </c>
      <c r="F44" s="99">
        <v>0.18</v>
      </c>
      <c r="G44" s="99">
        <v>0.22</v>
      </c>
      <c r="H44" s="99">
        <v>3.84</v>
      </c>
      <c r="I44" s="99">
        <v>15.92</v>
      </c>
      <c r="J44" s="25"/>
    </row>
    <row r="45" spans="1:10" ht="80.099999999999994" customHeight="1" thickBot="1" x14ac:dyDescent="0.75">
      <c r="A45" s="343"/>
      <c r="B45" s="343"/>
      <c r="C45" s="97" t="s">
        <v>39</v>
      </c>
      <c r="D45" s="103">
        <v>8</v>
      </c>
      <c r="E45" s="103">
        <v>8</v>
      </c>
      <c r="F45" s="103"/>
      <c r="G45" s="103"/>
      <c r="H45" s="103">
        <v>7.64</v>
      </c>
      <c r="I45" s="103">
        <v>31.2</v>
      </c>
      <c r="J45" s="25"/>
    </row>
    <row r="46" spans="1:10" ht="80.099999999999994" customHeight="1" thickBot="1" x14ac:dyDescent="0.75">
      <c r="A46" s="300"/>
      <c r="B46" s="300"/>
      <c r="C46" s="300"/>
      <c r="D46" s="300"/>
      <c r="E46" s="300"/>
      <c r="F46" s="101">
        <f>SUM(F44:F45)</f>
        <v>0.18</v>
      </c>
      <c r="G46" s="101">
        <f>SUM(G44:G45)</f>
        <v>0.22</v>
      </c>
      <c r="H46" s="101">
        <f>SUM(H44:H45)</f>
        <v>11.48</v>
      </c>
      <c r="I46" s="101">
        <f>SUM(I44:I45)</f>
        <v>47.12</v>
      </c>
      <c r="J46" s="25"/>
    </row>
    <row r="47" spans="1:10" ht="80.099999999999994" customHeight="1" thickBot="1" x14ac:dyDescent="0.75">
      <c r="A47" s="95" t="s">
        <v>44</v>
      </c>
      <c r="B47" s="144">
        <v>25</v>
      </c>
      <c r="C47" s="97" t="s">
        <v>23</v>
      </c>
      <c r="D47" s="140">
        <v>25</v>
      </c>
      <c r="E47" s="140">
        <v>25</v>
      </c>
      <c r="F47" s="140">
        <v>1.3</v>
      </c>
      <c r="G47" s="140">
        <v>0.3</v>
      </c>
      <c r="H47" s="140">
        <v>11.07</v>
      </c>
      <c r="I47" s="140">
        <v>53.5</v>
      </c>
      <c r="J47" s="25"/>
    </row>
    <row r="48" spans="1:10" ht="80.099999999999994" customHeight="1" thickBot="1" x14ac:dyDescent="0.35">
      <c r="A48" s="299" t="s">
        <v>27</v>
      </c>
      <c r="B48" s="299"/>
      <c r="C48" s="299"/>
      <c r="D48" s="299"/>
      <c r="E48" s="299"/>
      <c r="F48" s="164">
        <f>F30+F36+F43+F46+F47</f>
        <v>22.4</v>
      </c>
      <c r="G48" s="164">
        <f>G30+G36+G43+G46+G47</f>
        <v>19.37</v>
      </c>
      <c r="H48" s="164">
        <f>H30+H36+H43+H46+H47</f>
        <v>56.220000000000006</v>
      </c>
      <c r="I48" s="164">
        <f>I30+I36+I43+I46+I47</f>
        <v>586.98</v>
      </c>
      <c r="J48" s="25"/>
    </row>
    <row r="49" spans="1:10" ht="80.099999999999994" customHeight="1" thickBot="1" x14ac:dyDescent="0.35">
      <c r="A49" s="315" t="s">
        <v>24</v>
      </c>
      <c r="B49" s="316"/>
      <c r="C49" s="316"/>
      <c r="D49" s="316"/>
      <c r="E49" s="316"/>
      <c r="F49" s="316"/>
      <c r="G49" s="316"/>
      <c r="H49" s="316"/>
      <c r="I49" s="317"/>
      <c r="J49" s="25"/>
    </row>
    <row r="50" spans="1:10" ht="80.099999999999994" customHeight="1" thickBot="1" x14ac:dyDescent="0.35">
      <c r="A50" s="255" t="s">
        <v>341</v>
      </c>
      <c r="B50" s="216">
        <v>50</v>
      </c>
      <c r="C50" s="197" t="s">
        <v>342</v>
      </c>
      <c r="D50" s="250">
        <v>5</v>
      </c>
      <c r="E50" s="218">
        <v>5</v>
      </c>
      <c r="F50" s="111">
        <v>0.2</v>
      </c>
      <c r="G50" s="111"/>
      <c r="H50" s="111">
        <v>3.4</v>
      </c>
      <c r="I50" s="111">
        <v>1.4</v>
      </c>
      <c r="J50" s="25"/>
    </row>
    <row r="51" spans="1:10" ht="80.099999999999994" customHeight="1" thickBot="1" x14ac:dyDescent="0.35">
      <c r="A51" s="315"/>
      <c r="B51" s="318"/>
      <c r="C51" s="318"/>
      <c r="D51" s="318"/>
      <c r="E51" s="318"/>
      <c r="F51" s="318"/>
      <c r="G51" s="318"/>
      <c r="H51" s="318"/>
      <c r="I51" s="319"/>
      <c r="J51" s="25"/>
    </row>
    <row r="52" spans="1:10" ht="80.099999999999994" customHeight="1" thickBot="1" x14ac:dyDescent="0.75">
      <c r="A52" s="303" t="s">
        <v>79</v>
      </c>
      <c r="B52" s="302">
        <v>150</v>
      </c>
      <c r="C52" s="97" t="s">
        <v>59</v>
      </c>
      <c r="D52" s="251">
        <v>40</v>
      </c>
      <c r="E52" s="251">
        <v>34.799999999999997</v>
      </c>
      <c r="F52" s="251">
        <v>5.08</v>
      </c>
      <c r="G52" s="251">
        <v>10.3</v>
      </c>
      <c r="H52" s="251">
        <v>0.17</v>
      </c>
      <c r="I52" s="251">
        <v>115</v>
      </c>
      <c r="J52" s="25"/>
    </row>
    <row r="53" spans="1:10" ht="80.099999999999994" customHeight="1" thickBot="1" x14ac:dyDescent="0.75">
      <c r="A53" s="303"/>
      <c r="B53" s="302"/>
      <c r="C53" s="97" t="s">
        <v>11</v>
      </c>
      <c r="D53" s="265">
        <v>4</v>
      </c>
      <c r="E53" s="265">
        <v>4</v>
      </c>
      <c r="F53" s="265">
        <v>0.01</v>
      </c>
      <c r="G53" s="265">
        <v>3.14</v>
      </c>
      <c r="H53" s="265">
        <v>0.02</v>
      </c>
      <c r="I53" s="265">
        <v>29.36</v>
      </c>
      <c r="J53" s="25"/>
    </row>
    <row r="54" spans="1:10" ht="80.099999999999994" customHeight="1" thickBot="1" x14ac:dyDescent="0.75">
      <c r="A54" s="303"/>
      <c r="B54" s="302"/>
      <c r="C54" s="97" t="s">
        <v>22</v>
      </c>
      <c r="D54" s="251">
        <v>100</v>
      </c>
      <c r="E54" s="251">
        <v>100</v>
      </c>
      <c r="F54" s="251">
        <v>2.8</v>
      </c>
      <c r="G54" s="251">
        <v>3.2</v>
      </c>
      <c r="H54" s="251">
        <v>4.7</v>
      </c>
      <c r="I54" s="251">
        <v>59</v>
      </c>
      <c r="J54" s="25"/>
    </row>
    <row r="55" spans="1:10" ht="80.099999999999994" customHeight="1" thickBot="1" x14ac:dyDescent="0.75">
      <c r="A55" s="300"/>
      <c r="B55" s="300"/>
      <c r="C55" s="300"/>
      <c r="D55" s="300"/>
      <c r="E55" s="300"/>
      <c r="F55" s="101">
        <f>SUM(F52:F54)</f>
        <v>7.89</v>
      </c>
      <c r="G55" s="101">
        <f>SUM(G52:G54)</f>
        <v>16.64</v>
      </c>
      <c r="H55" s="101">
        <f>SUM(H52:H54)</f>
        <v>4.8900000000000006</v>
      </c>
      <c r="I55" s="101">
        <f>SUM(I52:I54)</f>
        <v>203.36</v>
      </c>
      <c r="J55" s="25"/>
    </row>
    <row r="56" spans="1:10" ht="80.099999999999994" customHeight="1" thickBot="1" x14ac:dyDescent="0.75">
      <c r="A56" s="129" t="s">
        <v>45</v>
      </c>
      <c r="B56" s="130">
        <v>25</v>
      </c>
      <c r="C56" s="221" t="s">
        <v>45</v>
      </c>
      <c r="D56" s="241">
        <v>25</v>
      </c>
      <c r="E56" s="241">
        <v>25</v>
      </c>
      <c r="F56" s="241">
        <v>1.77</v>
      </c>
      <c r="G56" s="241">
        <v>0.27</v>
      </c>
      <c r="H56" s="241">
        <v>11.6</v>
      </c>
      <c r="I56" s="241">
        <v>57.25</v>
      </c>
      <c r="J56" s="25"/>
    </row>
    <row r="57" spans="1:10" ht="80.099999999999994" customHeight="1" thickBot="1" x14ac:dyDescent="0.75">
      <c r="A57" s="288"/>
      <c r="B57" s="321"/>
      <c r="C57" s="321"/>
      <c r="D57" s="321"/>
      <c r="E57" s="321"/>
      <c r="F57" s="321"/>
      <c r="G57" s="321"/>
      <c r="H57" s="321"/>
      <c r="I57" s="322"/>
      <c r="J57" s="25"/>
    </row>
    <row r="58" spans="1:10" ht="80.099999999999994" customHeight="1" thickBot="1" x14ac:dyDescent="0.75">
      <c r="A58" s="340" t="s">
        <v>57</v>
      </c>
      <c r="B58" s="307">
        <v>150</v>
      </c>
      <c r="C58" s="121" t="s">
        <v>35</v>
      </c>
      <c r="D58" s="208">
        <v>1</v>
      </c>
      <c r="E58" s="208">
        <v>1</v>
      </c>
      <c r="F58" s="103"/>
      <c r="G58" s="103"/>
      <c r="H58" s="103"/>
      <c r="I58" s="103"/>
      <c r="J58" s="25"/>
    </row>
    <row r="59" spans="1:10" ht="80.099999999999994" customHeight="1" thickBot="1" x14ac:dyDescent="0.75">
      <c r="A59" s="341"/>
      <c r="B59" s="342"/>
      <c r="C59" s="97" t="s">
        <v>22</v>
      </c>
      <c r="D59" s="215">
        <v>100</v>
      </c>
      <c r="E59" s="215">
        <v>100</v>
      </c>
      <c r="F59" s="215">
        <v>2.8</v>
      </c>
      <c r="G59" s="215">
        <v>3.2</v>
      </c>
      <c r="H59" s="215">
        <v>4.7</v>
      </c>
      <c r="I59" s="215">
        <v>59</v>
      </c>
      <c r="J59" s="25"/>
    </row>
    <row r="60" spans="1:10" ht="80.099999999999994" customHeight="1" thickBot="1" x14ac:dyDescent="0.75">
      <c r="A60" s="341"/>
      <c r="B60" s="342"/>
      <c r="C60" s="121" t="s">
        <v>39</v>
      </c>
      <c r="D60" s="99">
        <v>8</v>
      </c>
      <c r="E60" s="99">
        <v>8</v>
      </c>
      <c r="F60" s="99"/>
      <c r="G60" s="99"/>
      <c r="H60" s="99">
        <v>7.64</v>
      </c>
      <c r="I60" s="99">
        <v>31.2</v>
      </c>
      <c r="J60" s="25"/>
    </row>
    <row r="61" spans="1:10" ht="80.099999999999994" customHeight="1" thickBot="1" x14ac:dyDescent="0.75">
      <c r="A61" s="346"/>
      <c r="B61" s="332"/>
      <c r="C61" s="332"/>
      <c r="D61" s="332"/>
      <c r="E61" s="333"/>
      <c r="F61" s="101">
        <f>SUM(F60:F60)</f>
        <v>0</v>
      </c>
      <c r="G61" s="101">
        <f>SUM(G60:G60)</f>
        <v>0</v>
      </c>
      <c r="H61" s="101">
        <f>SUM(H60:H60)</f>
        <v>7.64</v>
      </c>
      <c r="I61" s="101">
        <f>SUM(I60:I60)</f>
        <v>31.2</v>
      </c>
      <c r="J61" s="25"/>
    </row>
    <row r="62" spans="1:10" ht="80.099999999999994" customHeight="1" thickBot="1" x14ac:dyDescent="0.75">
      <c r="A62" s="299" t="s">
        <v>29</v>
      </c>
      <c r="B62" s="299"/>
      <c r="C62" s="299"/>
      <c r="D62" s="299"/>
      <c r="E62" s="299"/>
      <c r="F62" s="279">
        <f t="shared" ref="F62:H62" si="0">F55+F56+F61</f>
        <v>9.66</v>
      </c>
      <c r="G62" s="279">
        <f t="shared" si="0"/>
        <v>16.91</v>
      </c>
      <c r="H62" s="279">
        <f t="shared" si="0"/>
        <v>24.130000000000003</v>
      </c>
      <c r="I62" s="101">
        <f>I55+I56+I61</f>
        <v>291.81</v>
      </c>
      <c r="J62" s="25"/>
    </row>
    <row r="63" spans="1:10" ht="80.099999999999994" customHeight="1" thickBot="1" x14ac:dyDescent="0.75">
      <c r="A63" s="299" t="s">
        <v>30</v>
      </c>
      <c r="B63" s="299"/>
      <c r="C63" s="299"/>
      <c r="D63" s="299"/>
      <c r="E63" s="299"/>
      <c r="F63" s="133">
        <f>F22+F24+F48+F62</f>
        <v>43.7</v>
      </c>
      <c r="G63" s="133">
        <f t="shared" ref="G63:I63" si="1">G22+G24+G48+G62</f>
        <v>49.11</v>
      </c>
      <c r="H63" s="133">
        <f t="shared" si="1"/>
        <v>149.62</v>
      </c>
      <c r="I63" s="133">
        <f t="shared" si="1"/>
        <v>1327.01</v>
      </c>
      <c r="J63" s="25"/>
    </row>
    <row r="64" spans="1:10" ht="61.5" x14ac:dyDescent="0.9">
      <c r="A64" s="137"/>
      <c r="B64" s="137"/>
      <c r="C64" s="134"/>
      <c r="D64" s="135"/>
      <c r="E64" s="135"/>
      <c r="F64" s="135"/>
      <c r="G64" s="135"/>
      <c r="H64" s="135"/>
      <c r="I64" s="135"/>
      <c r="J64" s="8"/>
    </row>
    <row r="65" spans="1:9" ht="61.5" x14ac:dyDescent="0.9">
      <c r="A65" s="137"/>
      <c r="B65" s="137"/>
      <c r="C65" s="134"/>
      <c r="D65" s="135"/>
      <c r="E65" s="135"/>
      <c r="F65" s="135"/>
      <c r="G65" s="135"/>
      <c r="H65" s="135"/>
      <c r="I65" s="135"/>
    </row>
    <row r="66" spans="1:9" ht="61.5" x14ac:dyDescent="0.9">
      <c r="A66" s="137"/>
      <c r="B66" s="137"/>
      <c r="C66" s="134"/>
      <c r="D66" s="135"/>
      <c r="E66" s="135"/>
      <c r="F66" s="135"/>
      <c r="G66" s="135"/>
      <c r="H66" s="135"/>
      <c r="I66" s="135"/>
    </row>
    <row r="67" spans="1:9" ht="61.5" x14ac:dyDescent="0.9">
      <c r="A67" s="137"/>
      <c r="B67" s="137"/>
      <c r="C67" s="134"/>
      <c r="D67" s="135"/>
      <c r="E67" s="135"/>
      <c r="F67" s="135"/>
      <c r="G67" s="135"/>
      <c r="H67" s="135"/>
      <c r="I67" s="135"/>
    </row>
    <row r="68" spans="1:9" ht="61.5" x14ac:dyDescent="0.9">
      <c r="A68" s="137"/>
      <c r="B68" s="137"/>
      <c r="C68" s="134"/>
      <c r="D68" s="135"/>
      <c r="E68" s="135"/>
      <c r="F68" s="135"/>
      <c r="G68" s="135"/>
      <c r="H68" s="135"/>
      <c r="I68" s="135"/>
    </row>
    <row r="69" spans="1:9" ht="61.5" x14ac:dyDescent="0.9">
      <c r="A69" s="137"/>
      <c r="B69" s="137"/>
      <c r="C69" s="134"/>
      <c r="D69" s="135"/>
      <c r="E69" s="135"/>
      <c r="F69" s="135"/>
      <c r="G69" s="135"/>
      <c r="H69" s="135"/>
      <c r="I69" s="135"/>
    </row>
    <row r="70" spans="1:9" ht="61.5" x14ac:dyDescent="0.9">
      <c r="A70" s="137"/>
      <c r="B70" s="137"/>
      <c r="C70" s="134"/>
      <c r="D70" s="135"/>
      <c r="E70" s="135"/>
      <c r="F70" s="135"/>
      <c r="G70" s="135"/>
      <c r="H70" s="135"/>
      <c r="I70" s="135"/>
    </row>
    <row r="71" spans="1:9" ht="61.5" x14ac:dyDescent="0.9">
      <c r="A71" s="137"/>
      <c r="B71" s="137"/>
      <c r="C71" s="134"/>
      <c r="D71" s="135"/>
      <c r="E71" s="135"/>
      <c r="F71" s="135"/>
      <c r="G71" s="135"/>
      <c r="H71" s="135"/>
      <c r="I71" s="135"/>
    </row>
    <row r="72" spans="1:9" ht="61.5" x14ac:dyDescent="0.9">
      <c r="A72" s="137"/>
      <c r="B72" s="137"/>
      <c r="C72" s="134"/>
      <c r="D72" s="135"/>
      <c r="E72" s="135"/>
      <c r="F72" s="135"/>
      <c r="G72" s="135"/>
      <c r="H72" s="135"/>
      <c r="I72" s="135"/>
    </row>
    <row r="73" spans="1:9" ht="61.5" x14ac:dyDescent="0.9">
      <c r="A73" s="137"/>
      <c r="B73" s="137"/>
      <c r="C73" s="134"/>
      <c r="D73" s="135"/>
      <c r="E73" s="135"/>
      <c r="F73" s="135"/>
      <c r="G73" s="135"/>
      <c r="H73" s="135"/>
      <c r="I73" s="135"/>
    </row>
    <row r="74" spans="1:9" ht="61.5" x14ac:dyDescent="0.9">
      <c r="A74" s="137"/>
      <c r="B74" s="137"/>
      <c r="C74" s="134"/>
      <c r="D74" s="135"/>
      <c r="E74" s="135"/>
      <c r="F74" s="135"/>
      <c r="G74" s="135"/>
      <c r="H74" s="135"/>
      <c r="I74" s="135"/>
    </row>
    <row r="75" spans="1:9" ht="61.5" x14ac:dyDescent="0.9">
      <c r="A75" s="137"/>
      <c r="B75" s="137"/>
      <c r="C75" s="134"/>
      <c r="D75" s="135"/>
      <c r="E75" s="135"/>
      <c r="F75" s="135"/>
      <c r="G75" s="135"/>
      <c r="H75" s="135"/>
      <c r="I75" s="135"/>
    </row>
    <row r="76" spans="1:9" ht="61.5" x14ac:dyDescent="0.9">
      <c r="A76" s="137"/>
      <c r="B76" s="137"/>
      <c r="C76" s="134"/>
      <c r="D76" s="135"/>
      <c r="E76" s="135"/>
      <c r="F76" s="135"/>
      <c r="G76" s="135"/>
      <c r="H76" s="135"/>
      <c r="I76" s="135"/>
    </row>
    <row r="77" spans="1:9" ht="61.5" x14ac:dyDescent="0.9">
      <c r="A77" s="137"/>
      <c r="B77" s="137"/>
      <c r="C77" s="134"/>
      <c r="D77" s="135"/>
      <c r="E77" s="135"/>
      <c r="F77" s="135"/>
      <c r="G77" s="135"/>
      <c r="H77" s="135"/>
      <c r="I77" s="135"/>
    </row>
    <row r="78" spans="1:9" ht="61.5" x14ac:dyDescent="0.9">
      <c r="A78" s="137"/>
      <c r="B78" s="137"/>
      <c r="C78" s="134"/>
      <c r="D78" s="135"/>
      <c r="E78" s="135"/>
      <c r="F78" s="135"/>
      <c r="G78" s="135"/>
      <c r="H78" s="135"/>
      <c r="I78" s="135"/>
    </row>
    <row r="79" spans="1:9" ht="61.5" x14ac:dyDescent="0.9">
      <c r="A79" s="137"/>
      <c r="B79" s="137"/>
      <c r="C79" s="134"/>
      <c r="D79" s="135"/>
      <c r="E79" s="135"/>
      <c r="F79" s="135"/>
      <c r="G79" s="135"/>
      <c r="H79" s="135"/>
      <c r="I79" s="135"/>
    </row>
    <row r="80" spans="1:9" ht="61.5" x14ac:dyDescent="0.9">
      <c r="A80" s="137"/>
      <c r="B80" s="137"/>
      <c r="C80" s="134"/>
      <c r="D80" s="135"/>
      <c r="E80" s="135"/>
      <c r="F80" s="135"/>
      <c r="G80" s="135"/>
      <c r="H80" s="135"/>
      <c r="I80" s="135"/>
    </row>
    <row r="81" spans="1:9" ht="61.5" x14ac:dyDescent="0.9">
      <c r="A81" s="137"/>
      <c r="B81" s="137"/>
      <c r="C81" s="134"/>
      <c r="D81" s="135"/>
      <c r="E81" s="135"/>
      <c r="F81" s="135"/>
      <c r="G81" s="135"/>
      <c r="H81" s="135"/>
      <c r="I81" s="135"/>
    </row>
    <row r="82" spans="1:9" ht="61.5" x14ac:dyDescent="0.9">
      <c r="A82" s="137"/>
      <c r="B82" s="137"/>
      <c r="C82" s="134"/>
      <c r="D82" s="135"/>
      <c r="E82" s="135"/>
      <c r="F82" s="135"/>
      <c r="G82" s="135"/>
      <c r="H82" s="135"/>
      <c r="I82" s="135"/>
    </row>
    <row r="83" spans="1:9" ht="61.5" x14ac:dyDescent="0.9">
      <c r="A83" s="137"/>
      <c r="B83" s="137"/>
      <c r="C83" s="134"/>
      <c r="D83" s="135"/>
      <c r="E83" s="135"/>
      <c r="F83" s="135"/>
      <c r="G83" s="135"/>
      <c r="H83" s="135"/>
      <c r="I83" s="135"/>
    </row>
    <row r="84" spans="1:9" ht="61.5" x14ac:dyDescent="0.9">
      <c r="A84" s="137"/>
      <c r="B84" s="137"/>
      <c r="C84" s="134"/>
      <c r="D84" s="135"/>
      <c r="E84" s="135"/>
      <c r="F84" s="135"/>
      <c r="G84" s="135"/>
      <c r="H84" s="135"/>
      <c r="I84" s="135"/>
    </row>
    <row r="85" spans="1:9" ht="61.5" x14ac:dyDescent="0.9">
      <c r="A85" s="137"/>
      <c r="B85" s="137"/>
      <c r="C85" s="134"/>
      <c r="D85" s="135"/>
      <c r="E85" s="135"/>
      <c r="F85" s="135"/>
      <c r="G85" s="135"/>
      <c r="H85" s="135"/>
      <c r="I85" s="135"/>
    </row>
    <row r="86" spans="1:9" ht="61.5" x14ac:dyDescent="0.9">
      <c r="A86" s="137"/>
      <c r="B86" s="137"/>
      <c r="C86" s="134"/>
      <c r="D86" s="135"/>
      <c r="E86" s="135"/>
      <c r="F86" s="135"/>
      <c r="G86" s="135"/>
      <c r="H86" s="135"/>
      <c r="I86" s="135"/>
    </row>
    <row r="87" spans="1:9" ht="61.5" x14ac:dyDescent="0.9">
      <c r="A87" s="137"/>
      <c r="B87" s="137"/>
      <c r="C87" s="134"/>
      <c r="D87" s="135"/>
      <c r="E87" s="135"/>
      <c r="F87" s="135"/>
      <c r="G87" s="135"/>
      <c r="H87" s="135"/>
      <c r="I87" s="135"/>
    </row>
    <row r="88" spans="1:9" ht="61.5" x14ac:dyDescent="0.9">
      <c r="A88" s="137"/>
      <c r="B88" s="137"/>
      <c r="C88" s="134"/>
      <c r="D88" s="135"/>
      <c r="E88" s="135"/>
      <c r="F88" s="135"/>
      <c r="G88" s="135"/>
      <c r="H88" s="135"/>
      <c r="I88" s="135"/>
    </row>
    <row r="89" spans="1:9" ht="61.5" x14ac:dyDescent="0.9">
      <c r="A89" s="137"/>
      <c r="B89" s="137"/>
      <c r="C89" s="134"/>
      <c r="D89" s="135"/>
      <c r="E89" s="135"/>
      <c r="F89" s="135"/>
      <c r="G89" s="135"/>
      <c r="H89" s="135"/>
      <c r="I89" s="135"/>
    </row>
    <row r="90" spans="1:9" ht="61.5" x14ac:dyDescent="0.9">
      <c r="A90" s="137"/>
      <c r="B90" s="137"/>
      <c r="C90" s="134"/>
      <c r="D90" s="135"/>
      <c r="E90" s="135"/>
      <c r="F90" s="135"/>
      <c r="G90" s="135"/>
      <c r="H90" s="135"/>
      <c r="I90" s="135"/>
    </row>
    <row r="125" spans="5:5" x14ac:dyDescent="0.35">
      <c r="E125" s="6" t="s">
        <v>48</v>
      </c>
    </row>
  </sheetData>
  <mergeCells count="42">
    <mergeCell ref="A4:I4"/>
    <mergeCell ref="A9:I9"/>
    <mergeCell ref="A14:E14"/>
    <mergeCell ref="A17:E17"/>
    <mergeCell ref="A21:E21"/>
    <mergeCell ref="A15:A16"/>
    <mergeCell ref="B15:B16"/>
    <mergeCell ref="A18:A20"/>
    <mergeCell ref="B18:B20"/>
    <mergeCell ref="A10:A13"/>
    <mergeCell ref="B10:B13"/>
    <mergeCell ref="A7:E7"/>
    <mergeCell ref="A63:E63"/>
    <mergeCell ref="B37:B42"/>
    <mergeCell ref="A37:A42"/>
    <mergeCell ref="A44:A45"/>
    <mergeCell ref="B44:B45"/>
    <mergeCell ref="A52:A54"/>
    <mergeCell ref="B52:B54"/>
    <mergeCell ref="A48:E48"/>
    <mergeCell ref="A49:I49"/>
    <mergeCell ref="A55:E55"/>
    <mergeCell ref="A62:E62"/>
    <mergeCell ref="A61:E61"/>
    <mergeCell ref="A51:I51"/>
    <mergeCell ref="A57:I57"/>
    <mergeCell ref="G1:H2"/>
    <mergeCell ref="A25:I25"/>
    <mergeCell ref="A58:A60"/>
    <mergeCell ref="B58:B60"/>
    <mergeCell ref="A46:E46"/>
    <mergeCell ref="A31:A35"/>
    <mergeCell ref="B31:B35"/>
    <mergeCell ref="A36:E36"/>
    <mergeCell ref="A43:E43"/>
    <mergeCell ref="A26:A29"/>
    <mergeCell ref="B26:B29"/>
    <mergeCell ref="A5:A6"/>
    <mergeCell ref="B5:B6"/>
    <mergeCell ref="A30:E30"/>
    <mergeCell ref="A23:I23"/>
    <mergeCell ref="A22:E22"/>
  </mergeCells>
  <pageMargins left="0.7" right="0.7" top="0.75" bottom="0.75" header="0.3" footer="0.3"/>
  <pageSetup paperSize="9" scale="13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66"/>
  <sheetViews>
    <sheetView view="pageBreakPreview" topLeftCell="A55" zoomScale="35" zoomScaleNormal="80" zoomScaleSheetLayoutView="35" workbookViewId="0">
      <selection activeCell="H50" sqref="F50:H50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2" spans="1:10" ht="92.25" x14ac:dyDescent="1.05">
      <c r="A2" s="19"/>
      <c r="B2" s="19"/>
      <c r="C2" s="136" t="s">
        <v>232</v>
      </c>
      <c r="D2" s="87"/>
      <c r="E2" s="21"/>
      <c r="F2" s="21"/>
      <c r="G2" s="21"/>
      <c r="H2" s="21"/>
      <c r="I2" s="92" t="s">
        <v>338</v>
      </c>
    </row>
    <row r="3" spans="1:10" ht="65.25" thickBot="1" x14ac:dyDescent="0.95">
      <c r="A3" s="92"/>
      <c r="B3" s="89"/>
      <c r="C3" s="91" t="s">
        <v>220</v>
      </c>
      <c r="D3" s="91"/>
      <c r="E3" s="91"/>
      <c r="F3" s="91"/>
      <c r="G3" s="312" t="s">
        <v>268</v>
      </c>
      <c r="H3" s="313"/>
      <c r="I3" s="91"/>
      <c r="J3" s="1"/>
    </row>
    <row r="4" spans="1:10" ht="163.5" customHeight="1" thickBot="1" x14ac:dyDescent="0.3">
      <c r="A4" s="105" t="s">
        <v>0</v>
      </c>
      <c r="B4" s="105" t="s">
        <v>1</v>
      </c>
      <c r="C4" s="105" t="s">
        <v>2</v>
      </c>
      <c r="D4" s="105" t="s">
        <v>3</v>
      </c>
      <c r="E4" s="105" t="s">
        <v>4</v>
      </c>
      <c r="F4" s="105" t="s">
        <v>5</v>
      </c>
      <c r="G4" s="105" t="s">
        <v>6</v>
      </c>
      <c r="H4" s="105" t="s">
        <v>7</v>
      </c>
      <c r="I4" s="100" t="s">
        <v>8</v>
      </c>
    </row>
    <row r="5" spans="1:10" ht="80.099999999999994" customHeight="1" thickBot="1" x14ac:dyDescent="0.3">
      <c r="A5" s="315" t="s">
        <v>9</v>
      </c>
      <c r="B5" s="316"/>
      <c r="C5" s="316"/>
      <c r="D5" s="316"/>
      <c r="E5" s="316"/>
      <c r="F5" s="316"/>
      <c r="G5" s="316"/>
      <c r="H5" s="316"/>
      <c r="I5" s="317"/>
    </row>
    <row r="6" spans="1:10" ht="80.099999999999994" customHeight="1" thickBot="1" x14ac:dyDescent="0.3">
      <c r="A6" s="291" t="s">
        <v>239</v>
      </c>
      <c r="B6" s="295">
        <v>20</v>
      </c>
      <c r="C6" s="110" t="s">
        <v>283</v>
      </c>
      <c r="D6" s="111">
        <v>3</v>
      </c>
      <c r="E6" s="111">
        <v>1.8</v>
      </c>
      <c r="F6" s="111"/>
      <c r="G6" s="111"/>
      <c r="H6" s="111"/>
      <c r="I6" s="111"/>
    </row>
    <row r="7" spans="1:10" ht="80.099999999999994" customHeight="1" thickBot="1" x14ac:dyDescent="0.75">
      <c r="A7" s="311"/>
      <c r="B7" s="323"/>
      <c r="C7" s="97" t="s">
        <v>40</v>
      </c>
      <c r="D7" s="112">
        <v>20</v>
      </c>
      <c r="E7" s="112">
        <v>20</v>
      </c>
      <c r="F7" s="112">
        <v>0.56000000000000005</v>
      </c>
      <c r="G7" s="112">
        <v>0.64</v>
      </c>
      <c r="H7" s="112">
        <v>0.94</v>
      </c>
      <c r="I7" s="112">
        <v>11.8</v>
      </c>
    </row>
    <row r="8" spans="1:10" ht="80.099999999999994" customHeight="1" thickBot="1" x14ac:dyDescent="0.95">
      <c r="A8" s="310"/>
      <c r="B8" s="289"/>
      <c r="C8" s="289"/>
      <c r="D8" s="289"/>
      <c r="E8" s="290"/>
      <c r="F8" s="101">
        <f>F7</f>
        <v>0.56000000000000005</v>
      </c>
      <c r="G8" s="101">
        <f>G6+G7</f>
        <v>0.64</v>
      </c>
      <c r="H8" s="101">
        <f>H7</f>
        <v>0.94</v>
      </c>
      <c r="I8" s="101">
        <f>I7</f>
        <v>11.8</v>
      </c>
    </row>
    <row r="9" spans="1:10" ht="80.099999999999994" customHeight="1" thickBot="1" x14ac:dyDescent="0.75">
      <c r="A9" s="95" t="s">
        <v>10</v>
      </c>
      <c r="B9" s="109">
        <v>70</v>
      </c>
      <c r="C9" s="110" t="s">
        <v>284</v>
      </c>
      <c r="D9" s="111">
        <v>70</v>
      </c>
      <c r="E9" s="111">
        <v>70</v>
      </c>
      <c r="F9" s="111">
        <v>0.5</v>
      </c>
      <c r="G9" s="111"/>
      <c r="H9" s="111">
        <v>8.18</v>
      </c>
      <c r="I9" s="111">
        <v>37.08</v>
      </c>
    </row>
    <row r="10" spans="1:10" ht="80.099999999999994" customHeight="1" thickBot="1" x14ac:dyDescent="0.75">
      <c r="A10" s="300"/>
      <c r="B10" s="300"/>
      <c r="C10" s="300"/>
      <c r="D10" s="300"/>
      <c r="E10" s="300"/>
      <c r="F10" s="300"/>
      <c r="G10" s="300"/>
      <c r="H10" s="300"/>
      <c r="I10" s="300"/>
    </row>
    <row r="11" spans="1:10" ht="80.099999999999994" customHeight="1" thickBot="1" x14ac:dyDescent="0.75">
      <c r="A11" s="303" t="s">
        <v>55</v>
      </c>
      <c r="B11" s="302">
        <v>150</v>
      </c>
      <c r="C11" s="97" t="s">
        <v>32</v>
      </c>
      <c r="D11" s="99">
        <v>25</v>
      </c>
      <c r="E11" s="99">
        <v>25</v>
      </c>
      <c r="F11" s="99">
        <v>1.57</v>
      </c>
      <c r="G11" s="99">
        <v>0.22</v>
      </c>
      <c r="H11" s="99">
        <v>17.75</v>
      </c>
      <c r="I11" s="99">
        <v>81.5</v>
      </c>
    </row>
    <row r="12" spans="1:10" ht="80.099999999999994" customHeight="1" thickBot="1" x14ac:dyDescent="0.75">
      <c r="A12" s="303"/>
      <c r="B12" s="302"/>
      <c r="C12" s="97" t="s">
        <v>22</v>
      </c>
      <c r="D12" s="99">
        <v>100</v>
      </c>
      <c r="E12" s="99">
        <v>100</v>
      </c>
      <c r="F12" s="99">
        <v>2.8</v>
      </c>
      <c r="G12" s="99">
        <v>3.2</v>
      </c>
      <c r="H12" s="99">
        <v>4.7</v>
      </c>
      <c r="I12" s="99">
        <v>59</v>
      </c>
    </row>
    <row r="13" spans="1:10" ht="80.099999999999994" customHeight="1" thickBot="1" x14ac:dyDescent="0.75">
      <c r="A13" s="303"/>
      <c r="B13" s="302"/>
      <c r="C13" s="97" t="s">
        <v>13</v>
      </c>
      <c r="D13" s="99">
        <v>3</v>
      </c>
      <c r="E13" s="99">
        <v>3</v>
      </c>
      <c r="F13" s="99"/>
      <c r="G13" s="99"/>
      <c r="H13" s="99">
        <v>2.86</v>
      </c>
      <c r="I13" s="99">
        <v>11.7</v>
      </c>
    </row>
    <row r="14" spans="1:10" ht="80.099999999999994" customHeight="1" thickBot="1" x14ac:dyDescent="0.75">
      <c r="A14" s="303"/>
      <c r="B14" s="302"/>
      <c r="C14" s="97" t="s">
        <v>11</v>
      </c>
      <c r="D14" s="112">
        <v>5</v>
      </c>
      <c r="E14" s="112">
        <v>5</v>
      </c>
      <c r="F14" s="112">
        <v>0.02</v>
      </c>
      <c r="G14" s="112">
        <v>3.92</v>
      </c>
      <c r="H14" s="112">
        <v>0.02</v>
      </c>
      <c r="I14" s="112">
        <v>36.700000000000003</v>
      </c>
    </row>
    <row r="15" spans="1:10" ht="80.099999999999994" customHeight="1" thickBot="1" x14ac:dyDescent="0.75">
      <c r="A15" s="300"/>
      <c r="B15" s="300"/>
      <c r="C15" s="300"/>
      <c r="D15" s="300"/>
      <c r="E15" s="300"/>
      <c r="F15" s="101">
        <f>SUM(F11:F14)</f>
        <v>4.3899999999999997</v>
      </c>
      <c r="G15" s="101">
        <f>SUM(G11:G14)</f>
        <v>7.34</v>
      </c>
      <c r="H15" s="101">
        <f>SUM(H11:H14)</f>
        <v>25.33</v>
      </c>
      <c r="I15" s="101">
        <f>SUM(I11:I14)</f>
        <v>188.89999999999998</v>
      </c>
    </row>
    <row r="16" spans="1:10" ht="80.099999999999994" customHeight="1" thickBot="1" x14ac:dyDescent="0.3">
      <c r="A16" s="291" t="s">
        <v>373</v>
      </c>
      <c r="B16" s="324" t="s">
        <v>372</v>
      </c>
      <c r="C16" s="110" t="s">
        <v>12</v>
      </c>
      <c r="D16" s="223">
        <v>30</v>
      </c>
      <c r="E16" s="223">
        <v>30</v>
      </c>
      <c r="F16" s="223">
        <v>2.13</v>
      </c>
      <c r="G16" s="223">
        <v>0.33</v>
      </c>
      <c r="H16" s="223">
        <v>13.9</v>
      </c>
      <c r="I16" s="223">
        <v>68.7</v>
      </c>
    </row>
    <row r="17" spans="1:9" ht="80.099999999999994" customHeight="1" thickBot="1" x14ac:dyDescent="0.3">
      <c r="A17" s="292"/>
      <c r="B17" s="324"/>
      <c r="C17" s="110" t="s">
        <v>349</v>
      </c>
      <c r="D17" s="241">
        <v>7</v>
      </c>
      <c r="E17" s="241">
        <v>7</v>
      </c>
      <c r="F17" s="241">
        <v>1.82</v>
      </c>
      <c r="G17" s="241">
        <v>1.89</v>
      </c>
      <c r="H17" s="241"/>
      <c r="I17" s="241">
        <v>24.29</v>
      </c>
    </row>
    <row r="18" spans="1:9" ht="80.099999999999994" customHeight="1" thickBot="1" x14ac:dyDescent="0.75">
      <c r="A18" s="300"/>
      <c r="B18" s="300"/>
      <c r="C18" s="300"/>
      <c r="D18" s="300"/>
      <c r="E18" s="300"/>
      <c r="F18" s="101">
        <f>SUM(F16:F17)</f>
        <v>3.95</v>
      </c>
      <c r="G18" s="101">
        <f>SUM(G16:G17)</f>
        <v>2.2199999999999998</v>
      </c>
      <c r="H18" s="101">
        <f>SUM(H16:H17)</f>
        <v>13.9</v>
      </c>
      <c r="I18" s="101">
        <f>SUM(I16:I17)</f>
        <v>92.990000000000009</v>
      </c>
    </row>
    <row r="19" spans="1:9" ht="80.099999999999994" customHeight="1" thickBot="1" x14ac:dyDescent="0.75">
      <c r="A19" s="303" t="s">
        <v>46</v>
      </c>
      <c r="B19" s="302">
        <v>200</v>
      </c>
      <c r="C19" s="97" t="s">
        <v>38</v>
      </c>
      <c r="D19" s="206">
        <v>1</v>
      </c>
      <c r="E19" s="206">
        <v>1</v>
      </c>
      <c r="F19" s="206"/>
      <c r="G19" s="206"/>
      <c r="H19" s="206">
        <v>0.64</v>
      </c>
      <c r="I19" s="206">
        <v>2.94</v>
      </c>
    </row>
    <row r="20" spans="1:9" ht="80.099999999999994" customHeight="1" thickBot="1" x14ac:dyDescent="0.75">
      <c r="A20" s="303"/>
      <c r="B20" s="302"/>
      <c r="C20" s="97" t="s">
        <v>22</v>
      </c>
      <c r="D20" s="99">
        <v>100</v>
      </c>
      <c r="E20" s="99">
        <v>100</v>
      </c>
      <c r="F20" s="99">
        <v>2.8</v>
      </c>
      <c r="G20" s="99">
        <v>3.2</v>
      </c>
      <c r="H20" s="99">
        <v>4.7</v>
      </c>
      <c r="I20" s="99">
        <v>59</v>
      </c>
    </row>
    <row r="21" spans="1:9" ht="80.099999999999994" customHeight="1" thickBot="1" x14ac:dyDescent="0.75">
      <c r="A21" s="303"/>
      <c r="B21" s="302"/>
      <c r="C21" s="97" t="s">
        <v>13</v>
      </c>
      <c r="D21" s="278">
        <v>10</v>
      </c>
      <c r="E21" s="278">
        <v>10</v>
      </c>
      <c r="F21" s="278"/>
      <c r="G21" s="278"/>
      <c r="H21" s="278">
        <v>9.5500000000000007</v>
      </c>
      <c r="I21" s="278">
        <v>39</v>
      </c>
    </row>
    <row r="22" spans="1:9" ht="80.099999999999994" customHeight="1" thickBot="1" x14ac:dyDescent="0.75">
      <c r="A22" s="300"/>
      <c r="B22" s="300"/>
      <c r="C22" s="300"/>
      <c r="D22" s="300"/>
      <c r="E22" s="300"/>
      <c r="F22" s="101">
        <f>SUM(F19:F21)</f>
        <v>2.8</v>
      </c>
      <c r="G22" s="101">
        <f>SUM(G19:G21)</f>
        <v>3.2</v>
      </c>
      <c r="H22" s="101">
        <f>SUM(H19:H21)</f>
        <v>14.89</v>
      </c>
      <c r="I22" s="101">
        <f>SUM(I19:I21)</f>
        <v>100.94</v>
      </c>
    </row>
    <row r="23" spans="1:9" ht="80.099999999999994" customHeight="1" thickBot="1" x14ac:dyDescent="0.3">
      <c r="A23" s="299" t="s">
        <v>28</v>
      </c>
      <c r="B23" s="299"/>
      <c r="C23" s="299"/>
      <c r="D23" s="299"/>
      <c r="E23" s="299"/>
      <c r="F23" s="164">
        <f>F8+F9+F15+F18+F22</f>
        <v>12.2</v>
      </c>
      <c r="G23" s="164">
        <f>G8+G9+G15+G18+G22</f>
        <v>13.399999999999999</v>
      </c>
      <c r="H23" s="164">
        <f>H8+H9+H15+H18+H22</f>
        <v>63.239999999999995</v>
      </c>
      <c r="I23" s="164">
        <f>I8+I9+I15+I18+I22</f>
        <v>431.71</v>
      </c>
    </row>
    <row r="24" spans="1:9" ht="80.099999999999994" customHeight="1" thickBot="1" x14ac:dyDescent="0.3">
      <c r="A24" s="299" t="s">
        <v>14</v>
      </c>
      <c r="B24" s="299"/>
      <c r="C24" s="299"/>
      <c r="D24" s="299"/>
      <c r="E24" s="299"/>
      <c r="F24" s="299"/>
      <c r="G24" s="299"/>
      <c r="H24" s="299"/>
      <c r="I24" s="299"/>
    </row>
    <row r="25" spans="1:9" ht="80.099999999999994" customHeight="1" thickBot="1" x14ac:dyDescent="0.75">
      <c r="A25" s="95" t="s">
        <v>89</v>
      </c>
      <c r="B25" s="100">
        <v>125</v>
      </c>
      <c r="C25" s="97" t="s">
        <v>287</v>
      </c>
      <c r="D25" s="99">
        <v>125</v>
      </c>
      <c r="E25" s="99">
        <v>125</v>
      </c>
      <c r="F25" s="99"/>
      <c r="G25" s="99"/>
      <c r="H25" s="119">
        <v>8.75</v>
      </c>
      <c r="I25" s="119">
        <v>35</v>
      </c>
    </row>
    <row r="26" spans="1:9" ht="80.099999999999994" customHeight="1" thickBot="1" x14ac:dyDescent="0.75">
      <c r="A26" s="314" t="s">
        <v>15</v>
      </c>
      <c r="B26" s="314"/>
      <c r="C26" s="314"/>
      <c r="D26" s="314"/>
      <c r="E26" s="314"/>
      <c r="F26" s="314"/>
      <c r="G26" s="314"/>
      <c r="H26" s="314"/>
      <c r="I26" s="314"/>
    </row>
    <row r="27" spans="1:9" ht="80.099999999999994" customHeight="1" thickBot="1" x14ac:dyDescent="0.3">
      <c r="A27" s="344" t="s">
        <v>190</v>
      </c>
      <c r="B27" s="302">
        <v>50</v>
      </c>
      <c r="C27" s="113" t="s">
        <v>21</v>
      </c>
      <c r="D27" s="103">
        <v>15</v>
      </c>
      <c r="E27" s="103">
        <v>12</v>
      </c>
      <c r="F27" s="103">
        <v>0.04</v>
      </c>
      <c r="G27" s="103">
        <v>0.01</v>
      </c>
      <c r="H27" s="103">
        <v>2.74</v>
      </c>
      <c r="I27" s="103">
        <v>12.6</v>
      </c>
    </row>
    <row r="28" spans="1:9" ht="80.099999999999994" customHeight="1" thickBot="1" x14ac:dyDescent="0.3">
      <c r="A28" s="345"/>
      <c r="B28" s="349"/>
      <c r="C28" s="114" t="s">
        <v>17</v>
      </c>
      <c r="D28" s="103">
        <v>3</v>
      </c>
      <c r="E28" s="103">
        <v>3</v>
      </c>
      <c r="F28" s="103"/>
      <c r="G28" s="103">
        <v>2.81</v>
      </c>
      <c r="H28" s="103"/>
      <c r="I28" s="103">
        <v>26.19</v>
      </c>
    </row>
    <row r="29" spans="1:9" ht="80.099999999999994" customHeight="1" thickBot="1" x14ac:dyDescent="0.75">
      <c r="A29" s="345"/>
      <c r="B29" s="349"/>
      <c r="C29" s="97" t="s">
        <v>39</v>
      </c>
      <c r="D29" s="103">
        <v>2</v>
      </c>
      <c r="E29" s="103">
        <v>2</v>
      </c>
      <c r="F29" s="103"/>
      <c r="G29" s="103"/>
      <c r="H29" s="103">
        <v>1.91</v>
      </c>
      <c r="I29" s="103">
        <v>7.8</v>
      </c>
    </row>
    <row r="30" spans="1:9" ht="80.099999999999994" customHeight="1" thickBot="1" x14ac:dyDescent="0.3">
      <c r="A30" s="345"/>
      <c r="B30" s="349"/>
      <c r="C30" s="113" t="s">
        <v>242</v>
      </c>
      <c r="D30" s="103">
        <v>40</v>
      </c>
      <c r="E30" s="103">
        <v>32</v>
      </c>
      <c r="F30" s="103">
        <v>0.24</v>
      </c>
      <c r="G30" s="103"/>
      <c r="H30" s="103">
        <v>1.96</v>
      </c>
      <c r="I30" s="103">
        <v>9.2799999999999994</v>
      </c>
    </row>
    <row r="31" spans="1:9" ht="80.099999999999994" customHeight="1" thickBot="1" x14ac:dyDescent="0.75">
      <c r="A31" s="300"/>
      <c r="B31" s="300"/>
      <c r="C31" s="300"/>
      <c r="D31" s="300"/>
      <c r="E31" s="300"/>
      <c r="F31" s="101">
        <f>SUM(F27:F30)</f>
        <v>0.27999999999999997</v>
      </c>
      <c r="G31" s="101">
        <f>SUM(G27:G30)</f>
        <v>2.82</v>
      </c>
      <c r="H31" s="101">
        <f>SUM(H27:H30)</f>
        <v>6.61</v>
      </c>
      <c r="I31" s="101">
        <f>SUM(I27:I30)</f>
        <v>55.87</v>
      </c>
    </row>
    <row r="32" spans="1:9" ht="80.099999999999994" customHeight="1" thickBot="1" x14ac:dyDescent="0.75">
      <c r="A32" s="301" t="s">
        <v>332</v>
      </c>
      <c r="B32" s="324" t="s">
        <v>36</v>
      </c>
      <c r="C32" s="97" t="s">
        <v>16</v>
      </c>
      <c r="D32" s="99">
        <v>100</v>
      </c>
      <c r="E32" s="99">
        <v>80</v>
      </c>
      <c r="F32" s="99">
        <v>1.44</v>
      </c>
      <c r="G32" s="99">
        <v>0.08</v>
      </c>
      <c r="H32" s="99">
        <v>3.76</v>
      </c>
      <c r="I32" s="99">
        <v>21.6</v>
      </c>
    </row>
    <row r="33" spans="1:9" ht="80.099999999999994" customHeight="1" thickBot="1" x14ac:dyDescent="0.75">
      <c r="A33" s="301"/>
      <c r="B33" s="324"/>
      <c r="C33" s="97" t="s">
        <v>42</v>
      </c>
      <c r="D33" s="236">
        <v>33</v>
      </c>
      <c r="E33" s="236">
        <v>23</v>
      </c>
      <c r="F33" s="236">
        <v>4.5999999999999996</v>
      </c>
      <c r="G33" s="236">
        <v>2.27</v>
      </c>
      <c r="H33" s="236"/>
      <c r="I33" s="236">
        <v>38.64</v>
      </c>
    </row>
    <row r="34" spans="1:9" ht="80.099999999999994" customHeight="1" thickBot="1" x14ac:dyDescent="0.75">
      <c r="A34" s="301"/>
      <c r="B34" s="324"/>
      <c r="C34" s="97" t="s">
        <v>19</v>
      </c>
      <c r="D34" s="153">
        <v>60</v>
      </c>
      <c r="E34" s="153">
        <v>42</v>
      </c>
      <c r="F34" s="153">
        <v>0.57999999999999996</v>
      </c>
      <c r="G34" s="153">
        <v>0.16</v>
      </c>
      <c r="H34" s="153">
        <v>6.84</v>
      </c>
      <c r="I34" s="153">
        <v>33.6</v>
      </c>
    </row>
    <row r="35" spans="1:9" ht="80.099999999999994" customHeight="1" thickBot="1" x14ac:dyDescent="0.75">
      <c r="A35" s="301"/>
      <c r="B35" s="324"/>
      <c r="C35" s="97" t="s">
        <v>20</v>
      </c>
      <c r="D35" s="99">
        <v>10</v>
      </c>
      <c r="E35" s="99">
        <v>8</v>
      </c>
      <c r="F35" s="99">
        <v>0.11</v>
      </c>
      <c r="G35" s="99"/>
      <c r="H35" s="99">
        <v>0.73</v>
      </c>
      <c r="I35" s="99">
        <v>3.3</v>
      </c>
    </row>
    <row r="36" spans="1:9" ht="80.099999999999994" customHeight="1" thickBot="1" x14ac:dyDescent="0.75">
      <c r="A36" s="301"/>
      <c r="B36" s="324"/>
      <c r="C36" s="97" t="s">
        <v>21</v>
      </c>
      <c r="D36" s="278">
        <v>15</v>
      </c>
      <c r="E36" s="278">
        <v>12</v>
      </c>
      <c r="F36" s="278">
        <v>0.03</v>
      </c>
      <c r="G36" s="278"/>
      <c r="H36" s="278">
        <v>0.87</v>
      </c>
      <c r="I36" s="278">
        <v>4.0999999999999996</v>
      </c>
    </row>
    <row r="37" spans="1:9" ht="80.099999999999994" customHeight="1" thickBot="1" x14ac:dyDescent="0.75">
      <c r="A37" s="300"/>
      <c r="B37" s="300"/>
      <c r="C37" s="300"/>
      <c r="D37" s="300"/>
      <c r="E37" s="300"/>
      <c r="F37" s="101">
        <f>SUM(F32:F36)</f>
        <v>6.76</v>
      </c>
      <c r="G37" s="101">
        <f>SUM(G32:G36)</f>
        <v>2.5100000000000002</v>
      </c>
      <c r="H37" s="101">
        <f>SUM(H32:H36)</f>
        <v>12.2</v>
      </c>
      <c r="I37" s="101">
        <f>SUM(I32:I36)</f>
        <v>101.24</v>
      </c>
    </row>
    <row r="38" spans="1:9" ht="80.099999999999994" customHeight="1" thickBot="1" x14ac:dyDescent="0.3">
      <c r="A38" s="344" t="s">
        <v>354</v>
      </c>
      <c r="B38" s="302" t="s">
        <v>374</v>
      </c>
      <c r="C38" s="113" t="s">
        <v>296</v>
      </c>
      <c r="D38" s="103">
        <v>40</v>
      </c>
      <c r="E38" s="103">
        <v>40</v>
      </c>
      <c r="F38" s="103">
        <v>3.72</v>
      </c>
      <c r="G38" s="103">
        <v>0.4</v>
      </c>
      <c r="H38" s="103">
        <v>27.88</v>
      </c>
      <c r="I38" s="103">
        <v>126.8</v>
      </c>
    </row>
    <row r="39" spans="1:9" ht="80.099999999999994" customHeight="1" thickBot="1" x14ac:dyDescent="0.75">
      <c r="A39" s="345"/>
      <c r="B39" s="343"/>
      <c r="C39" s="97" t="s">
        <v>11</v>
      </c>
      <c r="D39" s="103">
        <v>6</v>
      </c>
      <c r="E39" s="103">
        <v>6</v>
      </c>
      <c r="F39" s="103">
        <v>0.02</v>
      </c>
      <c r="G39" s="103">
        <v>4.71</v>
      </c>
      <c r="H39" s="103">
        <v>0.03</v>
      </c>
      <c r="I39" s="103">
        <v>44.04</v>
      </c>
    </row>
    <row r="40" spans="1:9" ht="80.099999999999994" customHeight="1" thickBot="1" x14ac:dyDescent="0.75">
      <c r="A40" s="345"/>
      <c r="B40" s="343"/>
      <c r="C40" s="113" t="s">
        <v>42</v>
      </c>
      <c r="D40" s="278">
        <v>37</v>
      </c>
      <c r="E40" s="278">
        <v>37</v>
      </c>
      <c r="F40" s="278">
        <v>7.4</v>
      </c>
      <c r="G40" s="278">
        <v>3.62</v>
      </c>
      <c r="H40" s="278"/>
      <c r="I40" s="278">
        <v>62.16</v>
      </c>
    </row>
    <row r="41" spans="1:9" ht="80.099999999999994" customHeight="1" thickBot="1" x14ac:dyDescent="0.3">
      <c r="A41" s="345"/>
      <c r="B41" s="343"/>
      <c r="C41" s="114" t="s">
        <v>20</v>
      </c>
      <c r="D41" s="103">
        <v>15</v>
      </c>
      <c r="E41" s="103">
        <v>12</v>
      </c>
      <c r="F41" s="103">
        <v>0.24</v>
      </c>
      <c r="G41" s="103"/>
      <c r="H41" s="103">
        <v>1.0900000000000001</v>
      </c>
      <c r="I41" s="103">
        <v>4.9000000000000004</v>
      </c>
    </row>
    <row r="42" spans="1:9" ht="80.099999999999994" customHeight="1" thickBot="1" x14ac:dyDescent="0.75">
      <c r="A42" s="345"/>
      <c r="B42" s="343"/>
      <c r="C42" s="113" t="s">
        <v>21</v>
      </c>
      <c r="D42" s="99">
        <v>15</v>
      </c>
      <c r="E42" s="99">
        <v>12</v>
      </c>
      <c r="F42" s="99">
        <v>0.03</v>
      </c>
      <c r="G42" s="99"/>
      <c r="H42" s="99">
        <v>0.87</v>
      </c>
      <c r="I42" s="99">
        <v>4.0999999999999996</v>
      </c>
    </row>
    <row r="43" spans="1:9" ht="80.099999999999994" customHeight="1" thickBot="1" x14ac:dyDescent="0.3">
      <c r="A43" s="345"/>
      <c r="B43" s="343"/>
      <c r="C43" s="110" t="s">
        <v>25</v>
      </c>
      <c r="D43" s="103">
        <v>3</v>
      </c>
      <c r="E43" s="103">
        <v>3</v>
      </c>
      <c r="F43" s="103">
        <v>0.3</v>
      </c>
      <c r="G43" s="103">
        <v>0.04</v>
      </c>
      <c r="H43" s="103">
        <v>2.13</v>
      </c>
      <c r="I43" s="103">
        <v>10</v>
      </c>
    </row>
    <row r="44" spans="1:9" ht="80.099999999999994" customHeight="1" thickBot="1" x14ac:dyDescent="0.3">
      <c r="A44" s="345"/>
      <c r="B44" s="343"/>
      <c r="C44" s="114" t="s">
        <v>17</v>
      </c>
      <c r="D44" s="103">
        <v>2</v>
      </c>
      <c r="E44" s="103">
        <v>2</v>
      </c>
      <c r="F44" s="103"/>
      <c r="G44" s="103">
        <v>1.88</v>
      </c>
      <c r="H44" s="103"/>
      <c r="I44" s="103">
        <v>17.46</v>
      </c>
    </row>
    <row r="45" spans="1:9" ht="80.099999999999994" customHeight="1" thickBot="1" x14ac:dyDescent="0.75">
      <c r="A45" s="300"/>
      <c r="B45" s="300"/>
      <c r="C45" s="300"/>
      <c r="D45" s="300"/>
      <c r="E45" s="300"/>
      <c r="F45" s="101">
        <f>SUM(F38:F44)</f>
        <v>11.71</v>
      </c>
      <c r="G45" s="101">
        <f>SUM(G38:G44)</f>
        <v>10.649999999999999</v>
      </c>
      <c r="H45" s="101">
        <f>SUM(H38:H44)</f>
        <v>32</v>
      </c>
      <c r="I45" s="101">
        <f>SUM(I38:I44)</f>
        <v>269.45999999999998</v>
      </c>
    </row>
    <row r="46" spans="1:9" ht="80.099999999999994" customHeight="1" thickBot="1" x14ac:dyDescent="0.75">
      <c r="A46" s="301" t="s">
        <v>43</v>
      </c>
      <c r="B46" s="302">
        <v>200</v>
      </c>
      <c r="C46" s="97" t="s">
        <v>267</v>
      </c>
      <c r="D46" s="99">
        <v>9</v>
      </c>
      <c r="E46" s="99">
        <v>9</v>
      </c>
      <c r="F46" s="99">
        <v>0.2</v>
      </c>
      <c r="G46" s="99"/>
      <c r="H46" s="99">
        <v>4.32</v>
      </c>
      <c r="I46" s="99">
        <v>17.91</v>
      </c>
    </row>
    <row r="47" spans="1:9" ht="80.099999999999994" customHeight="1" thickBot="1" x14ac:dyDescent="0.75">
      <c r="A47" s="301"/>
      <c r="B47" s="302"/>
      <c r="C47" s="97" t="s">
        <v>13</v>
      </c>
      <c r="D47" s="158">
        <v>12</v>
      </c>
      <c r="E47" s="158">
        <v>12</v>
      </c>
      <c r="F47" s="158"/>
      <c r="G47" s="158"/>
      <c r="H47" s="158">
        <v>11.4</v>
      </c>
      <c r="I47" s="158">
        <v>46.8</v>
      </c>
    </row>
    <row r="48" spans="1:9" ht="80.099999999999994" customHeight="1" thickBot="1" x14ac:dyDescent="0.75">
      <c r="A48" s="300"/>
      <c r="B48" s="300"/>
      <c r="C48" s="300"/>
      <c r="D48" s="300"/>
      <c r="E48" s="300"/>
      <c r="F48" s="101">
        <f>SUM(F46:F47)</f>
        <v>0.2</v>
      </c>
      <c r="G48" s="101">
        <f>SUM(G46:G47)</f>
        <v>0</v>
      </c>
      <c r="H48" s="101">
        <f>SUM(H46:H47)</f>
        <v>15.72</v>
      </c>
      <c r="I48" s="101">
        <f>SUM(I46:I47)</f>
        <v>64.709999999999994</v>
      </c>
    </row>
    <row r="49" spans="1:9" ht="80.099999999999994" customHeight="1" thickBot="1" x14ac:dyDescent="0.75">
      <c r="A49" s="95" t="s">
        <v>44</v>
      </c>
      <c r="B49" s="238">
        <v>35</v>
      </c>
      <c r="C49" s="97" t="s">
        <v>23</v>
      </c>
      <c r="D49" s="236">
        <v>35</v>
      </c>
      <c r="E49" s="236">
        <v>35</v>
      </c>
      <c r="F49" s="236">
        <v>1.82</v>
      </c>
      <c r="G49" s="236">
        <v>0.42</v>
      </c>
      <c r="H49" s="236">
        <v>15.48</v>
      </c>
      <c r="I49" s="236">
        <v>74.900000000000006</v>
      </c>
    </row>
    <row r="50" spans="1:9" ht="80.099999999999994" customHeight="1" thickBot="1" x14ac:dyDescent="0.3">
      <c r="A50" s="299" t="s">
        <v>27</v>
      </c>
      <c r="B50" s="299"/>
      <c r="C50" s="299"/>
      <c r="D50" s="299"/>
      <c r="E50" s="299"/>
      <c r="F50" s="286">
        <f t="shared" ref="F50:H50" si="0">F31+F37+F45+F48+F49</f>
        <v>20.77</v>
      </c>
      <c r="G50" s="286">
        <f t="shared" si="0"/>
        <v>16.399999999999999</v>
      </c>
      <c r="H50" s="286">
        <f t="shared" si="0"/>
        <v>82.01</v>
      </c>
      <c r="I50" s="164">
        <f>I31+I37+I45+I48+I49</f>
        <v>566.17999999999995</v>
      </c>
    </row>
    <row r="51" spans="1:9" ht="80.099999999999994" customHeight="1" thickBot="1" x14ac:dyDescent="0.3">
      <c r="A51" s="299" t="s">
        <v>24</v>
      </c>
      <c r="B51" s="299"/>
      <c r="C51" s="299"/>
      <c r="D51" s="299"/>
      <c r="E51" s="299"/>
      <c r="F51" s="299"/>
      <c r="G51" s="299"/>
      <c r="H51" s="299"/>
      <c r="I51" s="299"/>
    </row>
    <row r="52" spans="1:9" ht="80.099999999999994" customHeight="1" thickBot="1" x14ac:dyDescent="0.3">
      <c r="A52" s="252" t="s">
        <v>341</v>
      </c>
      <c r="B52" s="216">
        <v>50</v>
      </c>
      <c r="C52" s="197" t="s">
        <v>342</v>
      </c>
      <c r="D52" s="216">
        <v>5</v>
      </c>
      <c r="E52" s="218">
        <v>5</v>
      </c>
      <c r="F52" s="111">
        <v>0.2</v>
      </c>
      <c r="G52" s="111"/>
      <c r="H52" s="111">
        <v>3.4</v>
      </c>
      <c r="I52" s="111">
        <v>1.4</v>
      </c>
    </row>
    <row r="53" spans="1:9" ht="80.099999999999994" customHeight="1" thickBot="1" x14ac:dyDescent="0.3">
      <c r="A53" s="315"/>
      <c r="B53" s="318"/>
      <c r="C53" s="318"/>
      <c r="D53" s="318"/>
      <c r="E53" s="318"/>
      <c r="F53" s="318"/>
      <c r="G53" s="318"/>
      <c r="H53" s="318"/>
      <c r="I53" s="319"/>
    </row>
    <row r="54" spans="1:9" ht="80.099999999999994" customHeight="1" thickBot="1" x14ac:dyDescent="0.75">
      <c r="A54" s="303" t="s">
        <v>79</v>
      </c>
      <c r="B54" s="302">
        <v>150</v>
      </c>
      <c r="C54" s="97" t="s">
        <v>59</v>
      </c>
      <c r="D54" s="251">
        <v>40</v>
      </c>
      <c r="E54" s="251">
        <v>34.799999999999997</v>
      </c>
      <c r="F54" s="251">
        <v>5.08</v>
      </c>
      <c r="G54" s="251">
        <v>10.3</v>
      </c>
      <c r="H54" s="251">
        <v>0.17</v>
      </c>
      <c r="I54" s="251">
        <v>115</v>
      </c>
    </row>
    <row r="55" spans="1:9" ht="80.099999999999994" customHeight="1" thickBot="1" x14ac:dyDescent="0.75">
      <c r="A55" s="303"/>
      <c r="B55" s="302"/>
      <c r="C55" s="97" t="s">
        <v>11</v>
      </c>
      <c r="D55" s="112">
        <v>5</v>
      </c>
      <c r="E55" s="112">
        <v>5</v>
      </c>
      <c r="F55" s="112">
        <v>0.02</v>
      </c>
      <c r="G55" s="112">
        <v>3.92</v>
      </c>
      <c r="H55" s="112">
        <v>2.09</v>
      </c>
      <c r="I55" s="112">
        <v>9.51</v>
      </c>
    </row>
    <row r="56" spans="1:9" ht="80.099999999999994" customHeight="1" thickBot="1" x14ac:dyDescent="0.75">
      <c r="A56" s="303"/>
      <c r="B56" s="302"/>
      <c r="C56" s="97" t="s">
        <v>22</v>
      </c>
      <c r="D56" s="251">
        <v>100</v>
      </c>
      <c r="E56" s="251">
        <v>100</v>
      </c>
      <c r="F56" s="251">
        <v>2.8</v>
      </c>
      <c r="G56" s="251">
        <v>3.2</v>
      </c>
      <c r="H56" s="251">
        <v>4.7</v>
      </c>
      <c r="I56" s="251">
        <v>59</v>
      </c>
    </row>
    <row r="57" spans="1:9" ht="80.099999999999994" customHeight="1" thickBot="1" x14ac:dyDescent="0.75">
      <c r="A57" s="300"/>
      <c r="B57" s="300"/>
      <c r="C57" s="300"/>
      <c r="D57" s="300"/>
      <c r="E57" s="300"/>
      <c r="F57" s="101">
        <f>SUM(F54:F56)</f>
        <v>7.8999999999999995</v>
      </c>
      <c r="G57" s="101">
        <f>SUM(G54:G56)</f>
        <v>17.420000000000002</v>
      </c>
      <c r="H57" s="101">
        <f>SUM(H54:H56)</f>
        <v>6.96</v>
      </c>
      <c r="I57" s="101">
        <f>SUM(I54:I56)</f>
        <v>183.51</v>
      </c>
    </row>
    <row r="58" spans="1:9" ht="80.099999999999994" customHeight="1" thickBot="1" x14ac:dyDescent="0.75">
      <c r="A58" s="276" t="s">
        <v>45</v>
      </c>
      <c r="B58" s="275">
        <v>25</v>
      </c>
      <c r="C58" s="102" t="s">
        <v>45</v>
      </c>
      <c r="D58" s="241">
        <v>25</v>
      </c>
      <c r="E58" s="241">
        <v>25</v>
      </c>
      <c r="F58" s="241">
        <v>1.77</v>
      </c>
      <c r="G58" s="241">
        <v>0.27</v>
      </c>
      <c r="H58" s="241">
        <v>11.6</v>
      </c>
      <c r="I58" s="241">
        <v>57.25</v>
      </c>
    </row>
    <row r="59" spans="1:9" ht="80.099999999999994" customHeight="1" thickBot="1" x14ac:dyDescent="0.75">
      <c r="A59" s="288"/>
      <c r="B59" s="321"/>
      <c r="C59" s="321"/>
      <c r="D59" s="321"/>
      <c r="E59" s="321"/>
      <c r="F59" s="321"/>
      <c r="G59" s="321"/>
      <c r="H59" s="321"/>
      <c r="I59" s="322"/>
    </row>
    <row r="60" spans="1:9" ht="80.099999999999994" customHeight="1" thickBot="1" x14ac:dyDescent="0.3">
      <c r="A60" s="344" t="s">
        <v>57</v>
      </c>
      <c r="B60" s="302">
        <v>200</v>
      </c>
      <c r="C60" s="113" t="s">
        <v>308</v>
      </c>
      <c r="D60" s="210">
        <v>1</v>
      </c>
      <c r="E60" s="210">
        <v>1</v>
      </c>
      <c r="F60" s="103"/>
      <c r="G60" s="103"/>
      <c r="H60" s="103"/>
      <c r="I60" s="103"/>
    </row>
    <row r="61" spans="1:9" ht="80.099999999999994" customHeight="1" thickBot="1" x14ac:dyDescent="0.75">
      <c r="A61" s="345"/>
      <c r="B61" s="345"/>
      <c r="C61" s="97" t="s">
        <v>39</v>
      </c>
      <c r="D61" s="158">
        <v>10</v>
      </c>
      <c r="E61" s="158">
        <v>10</v>
      </c>
      <c r="F61" s="158"/>
      <c r="G61" s="158"/>
      <c r="H61" s="158">
        <v>9.5500000000000007</v>
      </c>
      <c r="I61" s="158">
        <v>39</v>
      </c>
    </row>
    <row r="62" spans="1:9" ht="80.099999999999994" customHeight="1" thickBot="1" x14ac:dyDescent="0.75">
      <c r="A62" s="345"/>
      <c r="B62" s="345"/>
      <c r="C62" s="97" t="s">
        <v>40</v>
      </c>
      <c r="D62" s="99">
        <v>100</v>
      </c>
      <c r="E62" s="99">
        <v>100</v>
      </c>
      <c r="F62" s="99">
        <v>2.8</v>
      </c>
      <c r="G62" s="99">
        <v>3.2</v>
      </c>
      <c r="H62" s="99">
        <v>4.7</v>
      </c>
      <c r="I62" s="99">
        <v>59</v>
      </c>
    </row>
    <row r="63" spans="1:9" ht="80.099999999999994" customHeight="1" thickBot="1" x14ac:dyDescent="0.75">
      <c r="A63" s="350"/>
      <c r="B63" s="351"/>
      <c r="C63" s="351"/>
      <c r="D63" s="351"/>
      <c r="E63" s="351"/>
      <c r="F63" s="101">
        <f>SUM(F60:F62)</f>
        <v>2.8</v>
      </c>
      <c r="G63" s="101">
        <f>SUM(G60:G62)</f>
        <v>3.2</v>
      </c>
      <c r="H63" s="101">
        <f>SUM(H60:H62)</f>
        <v>14.25</v>
      </c>
      <c r="I63" s="101">
        <f>SUM(I60:I62)</f>
        <v>98</v>
      </c>
    </row>
    <row r="64" spans="1:9" ht="80.099999999999994" customHeight="1" thickBot="1" x14ac:dyDescent="0.75">
      <c r="A64" s="299" t="s">
        <v>29</v>
      </c>
      <c r="B64" s="299"/>
      <c r="C64" s="299"/>
      <c r="D64" s="299"/>
      <c r="E64" s="299"/>
      <c r="F64" s="285">
        <f t="shared" ref="F64:H64" si="1">F52+F57+F58+F63</f>
        <v>12.669999999999998</v>
      </c>
      <c r="G64" s="285">
        <f t="shared" si="1"/>
        <v>20.89</v>
      </c>
      <c r="H64" s="285">
        <f t="shared" si="1"/>
        <v>36.21</v>
      </c>
      <c r="I64" s="101">
        <f>I52+I57+I58+I63</f>
        <v>340.15999999999997</v>
      </c>
    </row>
    <row r="65" spans="1:9" ht="80.099999999999994" customHeight="1" thickBot="1" x14ac:dyDescent="0.75">
      <c r="A65" s="299" t="s">
        <v>30</v>
      </c>
      <c r="B65" s="299"/>
      <c r="C65" s="299"/>
      <c r="D65" s="299"/>
      <c r="E65" s="299"/>
      <c r="F65" s="133">
        <f t="shared" ref="F65:H65" si="2">F23+F25+F50+F64</f>
        <v>45.64</v>
      </c>
      <c r="G65" s="133">
        <f t="shared" si="2"/>
        <v>50.69</v>
      </c>
      <c r="H65" s="133">
        <f t="shared" si="2"/>
        <v>190.21</v>
      </c>
      <c r="I65" s="133">
        <f>I23+I25+I50+I64</f>
        <v>1373.0499999999997</v>
      </c>
    </row>
    <row r="66" spans="1:9" x14ac:dyDescent="0.25">
      <c r="A66" s="23"/>
      <c r="B66" s="23"/>
      <c r="C66" s="22"/>
      <c r="D66" s="24"/>
      <c r="E66" s="24"/>
      <c r="F66" s="24"/>
      <c r="G66" s="24"/>
      <c r="H66" s="24"/>
      <c r="I66" s="24"/>
    </row>
  </sheetData>
  <mergeCells count="42">
    <mergeCell ref="A48:E48"/>
    <mergeCell ref="A46:A47"/>
    <mergeCell ref="B46:B47"/>
    <mergeCell ref="B16:B17"/>
    <mergeCell ref="A23:E23"/>
    <mergeCell ref="A37:E37"/>
    <mergeCell ref="A38:A44"/>
    <mergeCell ref="B38:B44"/>
    <mergeCell ref="A45:E45"/>
    <mergeCell ref="A65:E65"/>
    <mergeCell ref="A50:E50"/>
    <mergeCell ref="A51:I51"/>
    <mergeCell ref="A54:A56"/>
    <mergeCell ref="B54:B56"/>
    <mergeCell ref="A57:E57"/>
    <mergeCell ref="A64:E64"/>
    <mergeCell ref="A60:A62"/>
    <mergeCell ref="B60:B62"/>
    <mergeCell ref="A63:E63"/>
    <mergeCell ref="A53:I53"/>
    <mergeCell ref="A59:I59"/>
    <mergeCell ref="A11:A14"/>
    <mergeCell ref="A8:E8"/>
    <mergeCell ref="A26:I26"/>
    <mergeCell ref="A32:A36"/>
    <mergeCell ref="B32:B36"/>
    <mergeCell ref="B11:B14"/>
    <mergeCell ref="A15:E15"/>
    <mergeCell ref="A27:A30"/>
    <mergeCell ref="B27:B30"/>
    <mergeCell ref="A31:E31"/>
    <mergeCell ref="A24:I24"/>
    <mergeCell ref="A18:E18"/>
    <mergeCell ref="A19:A21"/>
    <mergeCell ref="B19:B21"/>
    <mergeCell ref="A22:E22"/>
    <mergeCell ref="A16:A17"/>
    <mergeCell ref="G3:H3"/>
    <mergeCell ref="A6:A7"/>
    <mergeCell ref="B6:B7"/>
    <mergeCell ref="A5:I5"/>
    <mergeCell ref="A10:I10"/>
  </mergeCells>
  <pageMargins left="0.7" right="0.7" top="0.75" bottom="0.75" header="0.3" footer="0.3"/>
  <pageSetup paperSize="9" scale="13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"/>
  <sheetViews>
    <sheetView view="pageBreakPreview" topLeftCell="A64" zoomScale="35" zoomScaleNormal="100" zoomScaleSheetLayoutView="35" workbookViewId="0">
      <selection activeCell="A2" sqref="A2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3.85546875" customWidth="1"/>
    <col min="4" max="8" width="40.7109375" style="4" customWidth="1"/>
    <col min="9" max="9" width="55.7109375" style="4" customWidth="1"/>
  </cols>
  <sheetData>
    <row r="1" spans="1:10" ht="133.5" customHeight="1" x14ac:dyDescent="1.05">
      <c r="A1" s="19"/>
      <c r="B1" s="20"/>
      <c r="C1" s="85" t="s">
        <v>216</v>
      </c>
      <c r="D1" s="87"/>
      <c r="E1" s="87"/>
      <c r="F1" s="21"/>
      <c r="G1" s="21"/>
      <c r="H1" s="21"/>
      <c r="I1" s="92" t="s">
        <v>338</v>
      </c>
    </row>
    <row r="2" spans="1:10" ht="92.25" customHeight="1" thickBot="1" x14ac:dyDescent="0.95">
      <c r="A2" s="92"/>
      <c r="B2" s="90"/>
      <c r="C2" s="107" t="s">
        <v>227</v>
      </c>
      <c r="D2" s="91"/>
      <c r="E2" s="91"/>
      <c r="F2" s="91"/>
      <c r="G2" s="312" t="s">
        <v>268</v>
      </c>
      <c r="H2" s="313"/>
      <c r="I2" s="91"/>
    </row>
    <row r="3" spans="1:10" ht="196.5" customHeight="1" thickBot="1" x14ac:dyDescent="0.3">
      <c r="A3" s="105" t="s">
        <v>0</v>
      </c>
      <c r="B3" s="105" t="s">
        <v>1</v>
      </c>
      <c r="C3" s="105" t="s">
        <v>2</v>
      </c>
      <c r="D3" s="105" t="s">
        <v>3</v>
      </c>
      <c r="E3" s="105" t="s">
        <v>4</v>
      </c>
      <c r="F3" s="105" t="s">
        <v>5</v>
      </c>
      <c r="G3" s="105" t="s">
        <v>6</v>
      </c>
      <c r="H3" s="105" t="s">
        <v>7</v>
      </c>
      <c r="I3" s="100" t="s">
        <v>8</v>
      </c>
      <c r="J3" s="1"/>
    </row>
    <row r="4" spans="1:10" ht="80.099999999999994" customHeight="1" thickBot="1" x14ac:dyDescent="0.3">
      <c r="A4" s="315" t="s">
        <v>9</v>
      </c>
      <c r="B4" s="316"/>
      <c r="C4" s="316"/>
      <c r="D4" s="316"/>
      <c r="E4" s="316"/>
      <c r="F4" s="316"/>
      <c r="G4" s="316"/>
      <c r="H4" s="316"/>
      <c r="I4" s="317"/>
    </row>
    <row r="5" spans="1:10" ht="80.099999999999994" customHeight="1" thickBot="1" x14ac:dyDescent="0.3">
      <c r="A5" s="291" t="s">
        <v>239</v>
      </c>
      <c r="B5" s="295">
        <v>20</v>
      </c>
      <c r="C5" s="110" t="s">
        <v>283</v>
      </c>
      <c r="D5" s="111">
        <v>3</v>
      </c>
      <c r="E5" s="111">
        <v>1.8</v>
      </c>
      <c r="F5" s="111"/>
      <c r="G5" s="111"/>
      <c r="H5" s="111"/>
      <c r="I5" s="111"/>
    </row>
    <row r="6" spans="1:10" ht="80.099999999999994" customHeight="1" thickBot="1" x14ac:dyDescent="0.75">
      <c r="A6" s="311"/>
      <c r="B6" s="323"/>
      <c r="C6" s="97" t="s">
        <v>40</v>
      </c>
      <c r="D6" s="112">
        <v>20</v>
      </c>
      <c r="E6" s="112">
        <v>20</v>
      </c>
      <c r="F6" s="112">
        <v>0.56000000000000005</v>
      </c>
      <c r="G6" s="112">
        <v>0.64</v>
      </c>
      <c r="H6" s="112">
        <v>0.94</v>
      </c>
      <c r="I6" s="112">
        <v>11.8</v>
      </c>
    </row>
    <row r="7" spans="1:10" ht="80.099999999999994" customHeight="1" thickBot="1" x14ac:dyDescent="0.95">
      <c r="A7" s="310"/>
      <c r="B7" s="289"/>
      <c r="C7" s="289"/>
      <c r="D7" s="289"/>
      <c r="E7" s="290"/>
      <c r="F7" s="101">
        <f>F6</f>
        <v>0.56000000000000005</v>
      </c>
      <c r="G7" s="101">
        <f>G5+G6</f>
        <v>0.64</v>
      </c>
      <c r="H7" s="101">
        <f>H6</f>
        <v>0.94</v>
      </c>
      <c r="I7" s="101">
        <f>I6</f>
        <v>11.8</v>
      </c>
    </row>
    <row r="8" spans="1:10" ht="80.099999999999994" customHeight="1" thickBot="1" x14ac:dyDescent="0.3">
      <c r="A8" s="143" t="s">
        <v>113</v>
      </c>
      <c r="B8" s="109">
        <v>90</v>
      </c>
      <c r="C8" s="110" t="s">
        <v>284</v>
      </c>
      <c r="D8" s="111">
        <v>90</v>
      </c>
      <c r="E8" s="111">
        <v>90</v>
      </c>
      <c r="F8" s="111">
        <v>0.64</v>
      </c>
      <c r="G8" s="111"/>
      <c r="H8" s="111">
        <v>10.52</v>
      </c>
      <c r="I8" s="111">
        <v>47.68</v>
      </c>
    </row>
    <row r="9" spans="1:10" ht="80.099999999999994" customHeight="1" thickBot="1" x14ac:dyDescent="0.75">
      <c r="A9" s="300"/>
      <c r="B9" s="300"/>
      <c r="C9" s="300"/>
      <c r="D9" s="300"/>
      <c r="E9" s="300"/>
      <c r="F9" s="300"/>
      <c r="G9" s="300"/>
      <c r="H9" s="300"/>
      <c r="I9" s="300"/>
    </row>
    <row r="10" spans="1:10" ht="80.099999999999994" customHeight="1" thickBot="1" x14ac:dyDescent="0.75">
      <c r="A10" s="291" t="s">
        <v>49</v>
      </c>
      <c r="B10" s="295">
        <v>120</v>
      </c>
      <c r="C10" s="97" t="s">
        <v>40</v>
      </c>
      <c r="D10" s="199">
        <v>110</v>
      </c>
      <c r="E10" s="199">
        <v>110</v>
      </c>
      <c r="F10" s="199">
        <v>3.08</v>
      </c>
      <c r="G10" s="199">
        <v>3.52</v>
      </c>
      <c r="H10" s="199">
        <v>5.17</v>
      </c>
      <c r="I10" s="199">
        <v>64.900000000000006</v>
      </c>
    </row>
    <row r="11" spans="1:10" ht="80.099999999999994" customHeight="1" thickBot="1" x14ac:dyDescent="0.3">
      <c r="A11" s="352"/>
      <c r="B11" s="352"/>
      <c r="C11" s="114" t="s">
        <v>78</v>
      </c>
      <c r="D11" s="112">
        <v>20</v>
      </c>
      <c r="E11" s="112">
        <v>20</v>
      </c>
      <c r="F11" s="112">
        <v>1.86</v>
      </c>
      <c r="G11" s="112">
        <v>0.2</v>
      </c>
      <c r="H11" s="112">
        <v>13.94</v>
      </c>
      <c r="I11" s="112">
        <v>63.4</v>
      </c>
    </row>
    <row r="12" spans="1:10" ht="80.099999999999994" customHeight="1" thickBot="1" x14ac:dyDescent="0.75">
      <c r="A12" s="352"/>
      <c r="B12" s="352"/>
      <c r="C12" s="97" t="s">
        <v>39</v>
      </c>
      <c r="D12" s="199">
        <v>2</v>
      </c>
      <c r="E12" s="199">
        <v>2</v>
      </c>
      <c r="F12" s="199"/>
      <c r="G12" s="199"/>
      <c r="H12" s="199">
        <v>1.91</v>
      </c>
      <c r="I12" s="199">
        <v>7.8</v>
      </c>
    </row>
    <row r="13" spans="1:10" ht="80.099999999999994" customHeight="1" thickBot="1" x14ac:dyDescent="0.75">
      <c r="A13" s="353"/>
      <c r="B13" s="353"/>
      <c r="C13" s="97" t="s">
        <v>11</v>
      </c>
      <c r="D13" s="259">
        <v>5</v>
      </c>
      <c r="E13" s="259">
        <v>5</v>
      </c>
      <c r="F13" s="259">
        <v>0.02</v>
      </c>
      <c r="G13" s="259">
        <v>3.92</v>
      </c>
      <c r="H13" s="259">
        <v>0.02</v>
      </c>
      <c r="I13" s="259">
        <v>36.700000000000003</v>
      </c>
    </row>
    <row r="14" spans="1:10" ht="80.099999999999994" customHeight="1" thickBot="1" x14ac:dyDescent="0.75">
      <c r="A14" s="300"/>
      <c r="B14" s="300"/>
      <c r="C14" s="300"/>
      <c r="D14" s="300"/>
      <c r="E14" s="300"/>
      <c r="F14" s="101">
        <f>SUM(F10:F13)</f>
        <v>4.96</v>
      </c>
      <c r="G14" s="101">
        <f>SUM(G10:G13)</f>
        <v>7.6400000000000006</v>
      </c>
      <c r="H14" s="101">
        <f>SUM(H10:H13)</f>
        <v>21.04</v>
      </c>
      <c r="I14" s="101">
        <f>SUM(I10:I13)</f>
        <v>172.8</v>
      </c>
    </row>
    <row r="15" spans="1:10" ht="80.099999999999994" customHeight="1" thickBot="1" x14ac:dyDescent="0.3">
      <c r="A15" s="291" t="s">
        <v>366</v>
      </c>
      <c r="B15" s="347" t="s">
        <v>252</v>
      </c>
      <c r="C15" s="110" t="s">
        <v>12</v>
      </c>
      <c r="D15" s="223">
        <v>25</v>
      </c>
      <c r="E15" s="223">
        <v>25</v>
      </c>
      <c r="F15" s="223">
        <v>1.77</v>
      </c>
      <c r="G15" s="223">
        <v>0.27</v>
      </c>
      <c r="H15" s="223">
        <v>11.6</v>
      </c>
      <c r="I15" s="223">
        <v>57.25</v>
      </c>
    </row>
    <row r="16" spans="1:10" ht="80.099999999999994" customHeight="1" thickBot="1" x14ac:dyDescent="0.3">
      <c r="A16" s="292"/>
      <c r="B16" s="348"/>
      <c r="C16" s="110" t="s">
        <v>349</v>
      </c>
      <c r="D16" s="223">
        <v>5</v>
      </c>
      <c r="E16" s="223">
        <v>5</v>
      </c>
      <c r="F16" s="223">
        <v>1.3</v>
      </c>
      <c r="G16" s="223">
        <v>1.35</v>
      </c>
      <c r="H16" s="223"/>
      <c r="I16" s="223">
        <v>17.350000000000001</v>
      </c>
    </row>
    <row r="17" spans="1:9" ht="80.099999999999994" customHeight="1" thickBot="1" x14ac:dyDescent="0.75">
      <c r="A17" s="300"/>
      <c r="B17" s="300"/>
      <c r="C17" s="300"/>
      <c r="D17" s="300"/>
      <c r="E17" s="300"/>
      <c r="F17" s="101">
        <f>SUM(F15:F16)</f>
        <v>3.0700000000000003</v>
      </c>
      <c r="G17" s="101">
        <f>SUM(G15:G16)</f>
        <v>1.62</v>
      </c>
      <c r="H17" s="101">
        <f>SUM(H15:H16)</f>
        <v>11.6</v>
      </c>
      <c r="I17" s="101">
        <f>SUM(I15:I16)</f>
        <v>74.599999999999994</v>
      </c>
    </row>
    <row r="18" spans="1:9" ht="80.099999999999994" customHeight="1" thickBot="1" x14ac:dyDescent="0.75">
      <c r="A18" s="344" t="s">
        <v>114</v>
      </c>
      <c r="B18" s="302">
        <v>150</v>
      </c>
      <c r="C18" s="113" t="s">
        <v>132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</row>
    <row r="19" spans="1:9" ht="80.099999999999994" customHeight="1" thickBot="1" x14ac:dyDescent="0.75">
      <c r="A19" s="343"/>
      <c r="B19" s="343"/>
      <c r="C19" s="97" t="s">
        <v>40</v>
      </c>
      <c r="D19" s="215">
        <v>100</v>
      </c>
      <c r="E19" s="215">
        <v>100</v>
      </c>
      <c r="F19" s="215">
        <v>2.8</v>
      </c>
      <c r="G19" s="215">
        <v>3.2</v>
      </c>
      <c r="H19" s="215">
        <v>4.7</v>
      </c>
      <c r="I19" s="215">
        <v>59</v>
      </c>
    </row>
    <row r="20" spans="1:9" ht="80.099999999999994" customHeight="1" thickBot="1" x14ac:dyDescent="0.75">
      <c r="A20" s="343"/>
      <c r="B20" s="343"/>
      <c r="C20" s="97" t="s">
        <v>39</v>
      </c>
      <c r="D20" s="99">
        <v>8</v>
      </c>
      <c r="E20" s="99">
        <v>8</v>
      </c>
      <c r="F20" s="99"/>
      <c r="G20" s="99"/>
      <c r="H20" s="99">
        <v>7.64</v>
      </c>
      <c r="I20" s="99">
        <v>31.2</v>
      </c>
    </row>
    <row r="21" spans="1:9" ht="80.099999999999994" customHeight="1" thickBot="1" x14ac:dyDescent="0.75">
      <c r="A21" s="300"/>
      <c r="B21" s="300"/>
      <c r="C21" s="300"/>
      <c r="D21" s="300"/>
      <c r="E21" s="300"/>
      <c r="F21" s="101">
        <f>SUM(F18:F20)</f>
        <v>2.8</v>
      </c>
      <c r="G21" s="101">
        <f>SUM(G18:G20)</f>
        <v>3.2</v>
      </c>
      <c r="H21" s="101">
        <f>SUM(H18:H20)</f>
        <v>12.98</v>
      </c>
      <c r="I21" s="101">
        <f>SUM(I18:I20)</f>
        <v>93.14</v>
      </c>
    </row>
    <row r="22" spans="1:9" ht="80.099999999999994" customHeight="1" thickBot="1" x14ac:dyDescent="0.3">
      <c r="A22" s="299" t="s">
        <v>28</v>
      </c>
      <c r="B22" s="299"/>
      <c r="C22" s="299"/>
      <c r="D22" s="299"/>
      <c r="E22" s="299"/>
      <c r="F22" s="164">
        <f>F7+F8+F14+F17+F21</f>
        <v>12.030000000000001</v>
      </c>
      <c r="G22" s="164">
        <f>G7+G8+G14+G17+G21</f>
        <v>13.100000000000001</v>
      </c>
      <c r="H22" s="164">
        <f>H7+H8+H14+H17+H21</f>
        <v>57.08</v>
      </c>
      <c r="I22" s="164">
        <f>I7+I8+I14+I17+I21</f>
        <v>400.02</v>
      </c>
    </row>
    <row r="23" spans="1:9" ht="80.099999999999994" customHeight="1" thickBot="1" x14ac:dyDescent="0.3">
      <c r="A23" s="299" t="s">
        <v>14</v>
      </c>
      <c r="B23" s="299"/>
      <c r="C23" s="299"/>
      <c r="D23" s="299"/>
      <c r="E23" s="299"/>
      <c r="F23" s="299"/>
      <c r="G23" s="299"/>
      <c r="H23" s="299"/>
      <c r="I23" s="299"/>
    </row>
    <row r="24" spans="1:9" ht="80.099999999999994" customHeight="1" thickBot="1" x14ac:dyDescent="0.75">
      <c r="A24" s="95" t="s">
        <v>89</v>
      </c>
      <c r="B24" s="100">
        <v>125</v>
      </c>
      <c r="C24" s="97" t="s">
        <v>287</v>
      </c>
      <c r="D24" s="103">
        <v>125</v>
      </c>
      <c r="E24" s="103">
        <v>125</v>
      </c>
      <c r="F24" s="103"/>
      <c r="G24" s="103"/>
      <c r="H24" s="103">
        <v>8.75</v>
      </c>
      <c r="I24" s="103">
        <v>35</v>
      </c>
    </row>
    <row r="25" spans="1:9" ht="80.099999999999994" customHeight="1" thickBot="1" x14ac:dyDescent="0.3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</row>
    <row r="26" spans="1:9" ht="80.099999999999994" customHeight="1" thickBot="1" x14ac:dyDescent="0.75">
      <c r="A26" s="291" t="s">
        <v>47</v>
      </c>
      <c r="B26" s="295">
        <v>35</v>
      </c>
      <c r="C26" s="110" t="s">
        <v>61</v>
      </c>
      <c r="D26" s="99">
        <v>30</v>
      </c>
      <c r="E26" s="99">
        <v>24</v>
      </c>
      <c r="F26" s="99">
        <v>0.36</v>
      </c>
      <c r="G26" s="99"/>
      <c r="H26" s="99">
        <v>2.1800000000000002</v>
      </c>
      <c r="I26" s="99">
        <v>10.1</v>
      </c>
    </row>
    <row r="27" spans="1:9" ht="80.099999999999994" customHeight="1" thickBot="1" x14ac:dyDescent="0.75">
      <c r="A27" s="293"/>
      <c r="B27" s="352"/>
      <c r="C27" s="114" t="s">
        <v>314</v>
      </c>
      <c r="D27" s="99">
        <v>5</v>
      </c>
      <c r="E27" s="99">
        <v>4</v>
      </c>
      <c r="F27" s="99">
        <v>0.9</v>
      </c>
      <c r="G27" s="99"/>
      <c r="H27" s="99">
        <v>2.34</v>
      </c>
      <c r="I27" s="99">
        <v>9.6999999999999993</v>
      </c>
    </row>
    <row r="28" spans="1:9" ht="80.099999999999994" customHeight="1" thickBot="1" x14ac:dyDescent="0.3">
      <c r="A28" s="293"/>
      <c r="B28" s="352"/>
      <c r="C28" s="114" t="s">
        <v>17</v>
      </c>
      <c r="D28" s="202">
        <v>3</v>
      </c>
      <c r="E28" s="202">
        <v>3</v>
      </c>
      <c r="F28" s="202"/>
      <c r="G28" s="202">
        <v>2.81</v>
      </c>
      <c r="H28" s="202"/>
      <c r="I28" s="202">
        <v>26.19</v>
      </c>
    </row>
    <row r="29" spans="1:9" ht="80.099999999999994" customHeight="1" thickBot="1" x14ac:dyDescent="0.75">
      <c r="A29" s="294"/>
      <c r="B29" s="353"/>
      <c r="C29" s="97" t="s">
        <v>39</v>
      </c>
      <c r="D29" s="99">
        <v>1</v>
      </c>
      <c r="E29" s="99">
        <v>1</v>
      </c>
      <c r="F29" s="99"/>
      <c r="G29" s="99"/>
      <c r="H29" s="99">
        <v>0.95</v>
      </c>
      <c r="I29" s="99">
        <v>3.9</v>
      </c>
    </row>
    <row r="30" spans="1:9" ht="80.099999999999994" customHeight="1" thickBot="1" x14ac:dyDescent="0.95">
      <c r="A30" s="310"/>
      <c r="B30" s="289"/>
      <c r="C30" s="289"/>
      <c r="D30" s="289"/>
      <c r="E30" s="290"/>
      <c r="F30" s="201">
        <f>SUM(F26:F29)</f>
        <v>1.26</v>
      </c>
      <c r="G30" s="201">
        <f t="shared" ref="G30:I30" si="0">SUM(G26:G29)</f>
        <v>2.81</v>
      </c>
      <c r="H30" s="201">
        <f t="shared" si="0"/>
        <v>5.47</v>
      </c>
      <c r="I30" s="201">
        <f t="shared" si="0"/>
        <v>49.889999999999993</v>
      </c>
    </row>
    <row r="31" spans="1:9" ht="80.099999999999994" customHeight="1" thickBot="1" x14ac:dyDescent="0.75">
      <c r="A31" s="344" t="s">
        <v>331</v>
      </c>
      <c r="B31" s="302">
        <v>150</v>
      </c>
      <c r="C31" s="113" t="s">
        <v>62</v>
      </c>
      <c r="D31" s="265">
        <v>30</v>
      </c>
      <c r="E31" s="265">
        <v>31</v>
      </c>
      <c r="F31" s="265">
        <v>0.42</v>
      </c>
      <c r="G31" s="265">
        <v>0.08</v>
      </c>
      <c r="H31" s="265">
        <v>3.42</v>
      </c>
      <c r="I31" s="265">
        <v>16.8</v>
      </c>
    </row>
    <row r="32" spans="1:9" ht="80.099999999999994" customHeight="1" thickBot="1" x14ac:dyDescent="0.3">
      <c r="A32" s="345"/>
      <c r="B32" s="345"/>
      <c r="C32" s="113" t="s">
        <v>21</v>
      </c>
      <c r="D32" s="103">
        <v>10</v>
      </c>
      <c r="E32" s="103">
        <v>8</v>
      </c>
      <c r="F32" s="103">
        <v>0.02</v>
      </c>
      <c r="G32" s="103"/>
      <c r="H32" s="103">
        <v>0.57999999999999996</v>
      </c>
      <c r="I32" s="103">
        <v>2.7</v>
      </c>
    </row>
    <row r="33" spans="1:9" ht="80.099999999999994" customHeight="1" thickBot="1" x14ac:dyDescent="0.3">
      <c r="A33" s="345"/>
      <c r="B33" s="345"/>
      <c r="C33" s="114" t="s">
        <v>294</v>
      </c>
      <c r="D33" s="103">
        <v>10</v>
      </c>
      <c r="E33" s="103">
        <v>8</v>
      </c>
      <c r="F33" s="103">
        <v>0.11</v>
      </c>
      <c r="G33" s="103"/>
      <c r="H33" s="103">
        <v>0.73</v>
      </c>
      <c r="I33" s="103">
        <v>3.3</v>
      </c>
    </row>
    <row r="34" spans="1:9" ht="80.099999999999994" customHeight="1" thickBot="1" x14ac:dyDescent="0.75">
      <c r="A34" s="345"/>
      <c r="B34" s="345"/>
      <c r="C34" s="113" t="s">
        <v>42</v>
      </c>
      <c r="D34" s="158">
        <v>40</v>
      </c>
      <c r="E34" s="158">
        <v>40</v>
      </c>
      <c r="F34" s="158">
        <v>8</v>
      </c>
      <c r="G34" s="158">
        <v>3.91</v>
      </c>
      <c r="H34" s="158"/>
      <c r="I34" s="158">
        <v>67.2</v>
      </c>
    </row>
    <row r="35" spans="1:9" ht="80.099999999999994" customHeight="1" thickBot="1" x14ac:dyDescent="0.3">
      <c r="A35" s="345"/>
      <c r="B35" s="345"/>
      <c r="C35" s="114" t="s">
        <v>293</v>
      </c>
      <c r="D35" s="103">
        <v>5</v>
      </c>
      <c r="E35" s="103">
        <v>4</v>
      </c>
      <c r="F35" s="103">
        <v>0.05</v>
      </c>
      <c r="G35" s="103"/>
      <c r="H35" s="103">
        <v>0.14000000000000001</v>
      </c>
      <c r="I35" s="103">
        <v>0.8</v>
      </c>
    </row>
    <row r="36" spans="1:9" ht="80.099999999999994" customHeight="1" thickBot="1" x14ac:dyDescent="0.3">
      <c r="A36" s="345"/>
      <c r="B36" s="345"/>
      <c r="C36" s="113" t="s">
        <v>295</v>
      </c>
      <c r="D36" s="103">
        <v>5</v>
      </c>
      <c r="E36" s="103">
        <v>4.25</v>
      </c>
      <c r="F36" s="103">
        <v>0.62</v>
      </c>
      <c r="G36" s="103">
        <v>1.25</v>
      </c>
      <c r="H36" s="103">
        <v>0.02</v>
      </c>
      <c r="I36" s="103">
        <v>14.11</v>
      </c>
    </row>
    <row r="37" spans="1:9" ht="80.099999999999994" customHeight="1" thickBot="1" x14ac:dyDescent="0.75">
      <c r="A37" s="288"/>
      <c r="B37" s="320"/>
      <c r="C37" s="320"/>
      <c r="D37" s="320"/>
      <c r="E37" s="327"/>
      <c r="F37" s="101">
        <f>SUM(F31:F36)</f>
        <v>9.2200000000000006</v>
      </c>
      <c r="G37" s="101">
        <f>SUM(G31:G36)</f>
        <v>5.24</v>
      </c>
      <c r="H37" s="101">
        <f>SUM(H31:H36)</f>
        <v>4.8899999999999997</v>
      </c>
      <c r="I37" s="101">
        <f>SUM(I31:I36)</f>
        <v>104.91</v>
      </c>
    </row>
    <row r="38" spans="1:9" ht="80.099999999999994" customHeight="1" thickBot="1" x14ac:dyDescent="0.3">
      <c r="A38" s="344" t="s">
        <v>191</v>
      </c>
      <c r="B38" s="302" t="s">
        <v>253</v>
      </c>
      <c r="C38" s="113" t="s">
        <v>313</v>
      </c>
      <c r="D38" s="103">
        <v>45</v>
      </c>
      <c r="E38" s="103">
        <v>45</v>
      </c>
      <c r="F38" s="103">
        <v>5.67</v>
      </c>
      <c r="G38" s="103">
        <v>1.49</v>
      </c>
      <c r="H38" s="103">
        <v>27.95</v>
      </c>
      <c r="I38" s="103">
        <v>150.80000000000001</v>
      </c>
    </row>
    <row r="39" spans="1:9" ht="80.099999999999994" customHeight="1" thickBot="1" x14ac:dyDescent="0.75">
      <c r="A39" s="345"/>
      <c r="B39" s="345"/>
      <c r="C39" s="97" t="s">
        <v>11</v>
      </c>
      <c r="D39" s="112">
        <v>6</v>
      </c>
      <c r="E39" s="112">
        <v>6</v>
      </c>
      <c r="F39" s="112">
        <v>0.02</v>
      </c>
      <c r="G39" s="112">
        <v>4.71</v>
      </c>
      <c r="H39" s="112">
        <v>0.03</v>
      </c>
      <c r="I39" s="112">
        <v>44.04</v>
      </c>
    </row>
    <row r="40" spans="1:9" ht="80.099999999999994" customHeight="1" thickBot="1" x14ac:dyDescent="0.3">
      <c r="A40" s="345"/>
      <c r="B40" s="345"/>
      <c r="C40" s="113" t="s">
        <v>312</v>
      </c>
      <c r="D40" s="103">
        <v>100</v>
      </c>
      <c r="E40" s="103">
        <v>50</v>
      </c>
      <c r="F40" s="103">
        <v>8</v>
      </c>
      <c r="G40" s="103">
        <v>0.3</v>
      </c>
      <c r="H40" s="103"/>
      <c r="I40" s="103">
        <v>34.5</v>
      </c>
    </row>
    <row r="41" spans="1:9" ht="80.099999999999994" customHeight="1" thickBot="1" x14ac:dyDescent="0.3">
      <c r="A41" s="345"/>
      <c r="B41" s="345"/>
      <c r="C41" s="113" t="s">
        <v>311</v>
      </c>
      <c r="D41" s="103">
        <v>5</v>
      </c>
      <c r="E41" s="103">
        <v>4.25</v>
      </c>
      <c r="F41" s="103">
        <v>0.62</v>
      </c>
      <c r="G41" s="103">
        <v>1.25</v>
      </c>
      <c r="H41" s="103">
        <v>0.02</v>
      </c>
      <c r="I41" s="103">
        <v>14.11</v>
      </c>
    </row>
    <row r="42" spans="1:9" ht="80.099999999999994" customHeight="1" thickBot="1" x14ac:dyDescent="0.3">
      <c r="A42" s="345"/>
      <c r="B42" s="345"/>
      <c r="C42" s="114" t="s">
        <v>17</v>
      </c>
      <c r="D42" s="202">
        <v>3</v>
      </c>
      <c r="E42" s="202">
        <v>3</v>
      </c>
      <c r="F42" s="202"/>
      <c r="G42" s="202">
        <v>2.81</v>
      </c>
      <c r="H42" s="202"/>
      <c r="I42" s="202">
        <v>26.19</v>
      </c>
    </row>
    <row r="43" spans="1:9" ht="80.099999999999994" customHeight="1" thickBot="1" x14ac:dyDescent="0.75">
      <c r="A43" s="345"/>
      <c r="B43" s="345"/>
      <c r="C43" s="97" t="s">
        <v>40</v>
      </c>
      <c r="D43" s="103">
        <v>10</v>
      </c>
      <c r="E43" s="103">
        <v>10</v>
      </c>
      <c r="F43" s="103">
        <v>0.28000000000000003</v>
      </c>
      <c r="G43" s="103">
        <v>0.32</v>
      </c>
      <c r="H43" s="103">
        <v>0.47</v>
      </c>
      <c r="I43" s="103">
        <v>5.9</v>
      </c>
    </row>
    <row r="44" spans="1:9" ht="80.099999999999994" customHeight="1" thickBot="1" x14ac:dyDescent="0.3">
      <c r="A44" s="345"/>
      <c r="B44" s="345"/>
      <c r="C44" s="110" t="s">
        <v>12</v>
      </c>
      <c r="D44" s="103">
        <v>4</v>
      </c>
      <c r="E44" s="103">
        <v>4</v>
      </c>
      <c r="F44" s="103">
        <v>0.28000000000000003</v>
      </c>
      <c r="G44" s="103">
        <v>0.04</v>
      </c>
      <c r="H44" s="103">
        <v>1.85</v>
      </c>
      <c r="I44" s="103">
        <v>9.16</v>
      </c>
    </row>
    <row r="45" spans="1:9" ht="80.099999999999994" customHeight="1" thickBot="1" x14ac:dyDescent="0.75">
      <c r="A45" s="288"/>
      <c r="B45" s="320"/>
      <c r="C45" s="320"/>
      <c r="D45" s="320"/>
      <c r="E45" s="327"/>
      <c r="F45" s="101">
        <f>SUM(F38:F44)</f>
        <v>14.869999999999997</v>
      </c>
      <c r="G45" s="101">
        <f>SUM(G38:G44)</f>
        <v>10.92</v>
      </c>
      <c r="H45" s="101">
        <f>SUM(H38:H44)</f>
        <v>30.32</v>
      </c>
      <c r="I45" s="101">
        <f>SUM(I38:I44)</f>
        <v>284.7</v>
      </c>
    </row>
    <row r="46" spans="1:9" ht="80.099999999999994" customHeight="1" thickBot="1" x14ac:dyDescent="0.75">
      <c r="A46" s="344" t="s">
        <v>43</v>
      </c>
      <c r="B46" s="302">
        <v>150</v>
      </c>
      <c r="C46" s="97" t="s">
        <v>267</v>
      </c>
      <c r="D46" s="99">
        <v>8</v>
      </c>
      <c r="E46" s="99">
        <v>8</v>
      </c>
      <c r="F46" s="99">
        <v>0.18</v>
      </c>
      <c r="G46" s="99">
        <v>0.22</v>
      </c>
      <c r="H46" s="99">
        <v>3.84</v>
      </c>
      <c r="I46" s="99">
        <v>15.92</v>
      </c>
    </row>
    <row r="47" spans="1:9" ht="80.099999999999994" customHeight="1" thickBot="1" x14ac:dyDescent="0.75">
      <c r="A47" s="343"/>
      <c r="B47" s="343"/>
      <c r="C47" s="97" t="s">
        <v>39</v>
      </c>
      <c r="D47" s="158">
        <v>10</v>
      </c>
      <c r="E47" s="158">
        <v>10</v>
      </c>
      <c r="F47" s="158"/>
      <c r="G47" s="158"/>
      <c r="H47" s="158">
        <v>9.5500000000000007</v>
      </c>
      <c r="I47" s="158">
        <v>39</v>
      </c>
    </row>
    <row r="48" spans="1:9" ht="80.099999999999994" customHeight="1" thickBot="1" x14ac:dyDescent="0.75">
      <c r="A48" s="288"/>
      <c r="B48" s="320"/>
      <c r="C48" s="320"/>
      <c r="D48" s="320"/>
      <c r="E48" s="327"/>
      <c r="F48" s="101">
        <f>SUM(F46:F47)</f>
        <v>0.18</v>
      </c>
      <c r="G48" s="101">
        <f>SUM(G46:G47)</f>
        <v>0.22</v>
      </c>
      <c r="H48" s="101">
        <f>SUM(H46:H47)</f>
        <v>13.39</v>
      </c>
      <c r="I48" s="101">
        <f>SUM(I46:I47)</f>
        <v>54.92</v>
      </c>
    </row>
    <row r="49" spans="1:9" ht="80.099999999999994" customHeight="1" thickBot="1" x14ac:dyDescent="0.75">
      <c r="A49" s="95" t="s">
        <v>44</v>
      </c>
      <c r="B49" s="144">
        <v>25</v>
      </c>
      <c r="C49" s="97" t="s">
        <v>23</v>
      </c>
      <c r="D49" s="140">
        <v>25</v>
      </c>
      <c r="E49" s="140">
        <v>25</v>
      </c>
      <c r="F49" s="140">
        <v>1.3</v>
      </c>
      <c r="G49" s="140">
        <v>0.3</v>
      </c>
      <c r="H49" s="140">
        <v>11.07</v>
      </c>
      <c r="I49" s="140">
        <v>53.5</v>
      </c>
    </row>
    <row r="50" spans="1:9" ht="80.099999999999994" customHeight="1" thickBot="1" x14ac:dyDescent="0.3">
      <c r="A50" s="315" t="s">
        <v>27</v>
      </c>
      <c r="B50" s="316"/>
      <c r="C50" s="316"/>
      <c r="D50" s="316"/>
      <c r="E50" s="317"/>
      <c r="F50" s="280">
        <f t="shared" ref="F50:H50" si="1">F30+F37+F45+F48+F49</f>
        <v>26.83</v>
      </c>
      <c r="G50" s="280">
        <f t="shared" si="1"/>
        <v>19.489999999999998</v>
      </c>
      <c r="H50" s="280">
        <f t="shared" si="1"/>
        <v>65.14</v>
      </c>
      <c r="I50" s="164">
        <f>I30+I37+I45+I48+I49</f>
        <v>547.92000000000007</v>
      </c>
    </row>
    <row r="51" spans="1:9" ht="80.099999999999994" customHeight="1" thickBot="1" x14ac:dyDescent="0.3">
      <c r="A51" s="315" t="s">
        <v>24</v>
      </c>
      <c r="B51" s="316"/>
      <c r="C51" s="316"/>
      <c r="D51" s="316"/>
      <c r="E51" s="316"/>
      <c r="F51" s="316"/>
      <c r="G51" s="316"/>
      <c r="H51" s="316"/>
      <c r="I51" s="317"/>
    </row>
    <row r="52" spans="1:9" ht="80.099999999999994" customHeight="1" thickBot="1" x14ac:dyDescent="0.3">
      <c r="A52" s="224" t="s">
        <v>341</v>
      </c>
      <c r="B52" s="216">
        <v>50</v>
      </c>
      <c r="C52" s="197" t="s">
        <v>342</v>
      </c>
      <c r="D52" s="250">
        <v>5</v>
      </c>
      <c r="E52" s="218">
        <v>5</v>
      </c>
      <c r="F52" s="111">
        <v>0.2</v>
      </c>
      <c r="G52" s="111"/>
      <c r="H52" s="111">
        <v>3.4</v>
      </c>
      <c r="I52" s="111">
        <v>1.4</v>
      </c>
    </row>
    <row r="53" spans="1:9" ht="80.099999999999994" customHeight="1" thickBot="1" x14ac:dyDescent="0.3">
      <c r="A53" s="315"/>
      <c r="B53" s="318"/>
      <c r="C53" s="318"/>
      <c r="D53" s="318"/>
      <c r="E53" s="318"/>
      <c r="F53" s="318"/>
      <c r="G53" s="318"/>
      <c r="H53" s="318"/>
      <c r="I53" s="319"/>
    </row>
    <row r="54" spans="1:9" ht="80.099999999999994" customHeight="1" thickBot="1" x14ac:dyDescent="0.75">
      <c r="A54" s="301" t="s">
        <v>244</v>
      </c>
      <c r="B54" s="302">
        <v>185</v>
      </c>
      <c r="C54" s="97" t="s">
        <v>63</v>
      </c>
      <c r="D54" s="99">
        <v>15</v>
      </c>
      <c r="E54" s="99">
        <v>15</v>
      </c>
      <c r="F54" s="99">
        <v>0.94</v>
      </c>
      <c r="G54" s="99">
        <v>0.13</v>
      </c>
      <c r="H54" s="99">
        <v>10.66</v>
      </c>
      <c r="I54" s="99">
        <v>48.95</v>
      </c>
    </row>
    <row r="55" spans="1:9" ht="80.099999999999994" customHeight="1" thickBot="1" x14ac:dyDescent="0.75">
      <c r="A55" s="301"/>
      <c r="B55" s="302"/>
      <c r="C55" s="97" t="s">
        <v>40</v>
      </c>
      <c r="D55" s="99">
        <v>40</v>
      </c>
      <c r="E55" s="99">
        <v>40</v>
      </c>
      <c r="F55" s="99">
        <v>1.1200000000000001</v>
      </c>
      <c r="G55" s="99">
        <v>1.28</v>
      </c>
      <c r="H55" s="99">
        <v>1.88</v>
      </c>
      <c r="I55" s="99">
        <v>23.6</v>
      </c>
    </row>
    <row r="56" spans="1:9" ht="80.099999999999994" customHeight="1" thickBot="1" x14ac:dyDescent="0.75">
      <c r="A56" s="301"/>
      <c r="B56" s="302"/>
      <c r="C56" s="97" t="s">
        <v>310</v>
      </c>
      <c r="D56" s="99">
        <v>100</v>
      </c>
      <c r="E56" s="99">
        <v>100</v>
      </c>
      <c r="F56" s="99">
        <v>18</v>
      </c>
      <c r="G56" s="99">
        <v>2</v>
      </c>
      <c r="H56" s="99">
        <v>3.3</v>
      </c>
      <c r="I56" s="99">
        <v>103</v>
      </c>
    </row>
    <row r="57" spans="1:9" ht="80.099999999999994" customHeight="1" thickBot="1" x14ac:dyDescent="0.75">
      <c r="A57" s="301"/>
      <c r="B57" s="302"/>
      <c r="C57" s="113" t="s">
        <v>295</v>
      </c>
      <c r="D57" s="99">
        <v>5</v>
      </c>
      <c r="E57" s="99">
        <v>4.25</v>
      </c>
      <c r="F57" s="99">
        <v>0.62</v>
      </c>
      <c r="G57" s="99">
        <v>1.25</v>
      </c>
      <c r="H57" s="99">
        <v>0.02</v>
      </c>
      <c r="I57" s="99">
        <v>14.11</v>
      </c>
    </row>
    <row r="58" spans="1:9" ht="80.099999999999994" customHeight="1" thickBot="1" x14ac:dyDescent="0.75">
      <c r="A58" s="301"/>
      <c r="B58" s="302"/>
      <c r="C58" s="97" t="s">
        <v>11</v>
      </c>
      <c r="D58" s="265">
        <v>4</v>
      </c>
      <c r="E58" s="265">
        <v>4</v>
      </c>
      <c r="F58" s="265">
        <v>0.01</v>
      </c>
      <c r="G58" s="265">
        <v>3.14</v>
      </c>
      <c r="H58" s="265">
        <v>0.02</v>
      </c>
      <c r="I58" s="265">
        <v>29.36</v>
      </c>
    </row>
    <row r="59" spans="1:9" ht="80.099999999999994" customHeight="1" thickBot="1" x14ac:dyDescent="0.75">
      <c r="A59" s="301"/>
      <c r="B59" s="302"/>
      <c r="C59" s="114" t="s">
        <v>17</v>
      </c>
      <c r="D59" s="199">
        <v>2</v>
      </c>
      <c r="E59" s="199">
        <v>2</v>
      </c>
      <c r="F59" s="199"/>
      <c r="G59" s="199">
        <v>1.88</v>
      </c>
      <c r="H59" s="199"/>
      <c r="I59" s="199">
        <v>17.46</v>
      </c>
    </row>
    <row r="60" spans="1:9" ht="80.099999999999994" customHeight="1" thickBot="1" x14ac:dyDescent="0.75">
      <c r="A60" s="301"/>
      <c r="B60" s="302"/>
      <c r="C60" s="97" t="s">
        <v>39</v>
      </c>
      <c r="D60" s="103">
        <v>6</v>
      </c>
      <c r="E60" s="103">
        <v>6</v>
      </c>
      <c r="F60" s="103"/>
      <c r="G60" s="103"/>
      <c r="H60" s="103">
        <v>5.73</v>
      </c>
      <c r="I60" s="103">
        <v>23.4</v>
      </c>
    </row>
    <row r="61" spans="1:9" ht="80.099999999999994" customHeight="1" thickBot="1" x14ac:dyDescent="0.75">
      <c r="A61" s="301"/>
      <c r="B61" s="302"/>
      <c r="C61" s="97" t="s">
        <v>309</v>
      </c>
      <c r="D61" s="103">
        <v>5</v>
      </c>
      <c r="E61" s="103">
        <v>5</v>
      </c>
      <c r="F61" s="103">
        <v>0.55000000000000004</v>
      </c>
      <c r="G61" s="103">
        <v>0.08</v>
      </c>
      <c r="H61" s="103">
        <v>3.47</v>
      </c>
      <c r="I61" s="103">
        <v>17.100000000000001</v>
      </c>
    </row>
    <row r="62" spans="1:9" ht="80.099999999999994" customHeight="1" thickBot="1" x14ac:dyDescent="0.75">
      <c r="A62" s="288"/>
      <c r="B62" s="320"/>
      <c r="C62" s="320"/>
      <c r="D62" s="320"/>
      <c r="E62" s="327"/>
      <c r="F62" s="101">
        <f>SUM(F54:F61)</f>
        <v>21.240000000000002</v>
      </c>
      <c r="G62" s="101">
        <f>SUM(G54:G61)</f>
        <v>9.76</v>
      </c>
      <c r="H62" s="101">
        <f>SUM(H54:H61)</f>
        <v>25.08</v>
      </c>
      <c r="I62" s="101">
        <f>SUM(I54:I61)</f>
        <v>276.98000000000008</v>
      </c>
    </row>
    <row r="63" spans="1:9" ht="80.099999999999994" customHeight="1" thickBot="1" x14ac:dyDescent="0.75">
      <c r="A63" s="291" t="s">
        <v>53</v>
      </c>
      <c r="B63" s="295">
        <v>150</v>
      </c>
      <c r="C63" s="110" t="s">
        <v>73</v>
      </c>
      <c r="D63" s="259">
        <v>5.9999999999999995E-4</v>
      </c>
      <c r="E63" s="259">
        <v>5.9999999999999995E-4</v>
      </c>
      <c r="F63" s="208"/>
      <c r="G63" s="208"/>
      <c r="H63" s="208"/>
      <c r="I63" s="208"/>
    </row>
    <row r="64" spans="1:9" ht="80.099999999999994" customHeight="1" thickBot="1" x14ac:dyDescent="0.75">
      <c r="A64" s="293"/>
      <c r="B64" s="293"/>
      <c r="C64" s="97" t="s">
        <v>39</v>
      </c>
      <c r="D64" s="208">
        <v>10</v>
      </c>
      <c r="E64" s="208">
        <v>10</v>
      </c>
      <c r="F64" s="208"/>
      <c r="G64" s="208"/>
      <c r="H64" s="208">
        <v>9.5500000000000007</v>
      </c>
      <c r="I64" s="208">
        <v>39</v>
      </c>
    </row>
    <row r="65" spans="1:9" ht="80.099999999999994" customHeight="1" thickBot="1" x14ac:dyDescent="0.75">
      <c r="A65" s="294"/>
      <c r="B65" s="294"/>
      <c r="C65" s="97" t="s">
        <v>40</v>
      </c>
      <c r="D65" s="267">
        <v>110</v>
      </c>
      <c r="E65" s="267">
        <v>110</v>
      </c>
      <c r="F65" s="267">
        <v>3.08</v>
      </c>
      <c r="G65" s="267">
        <v>3.52</v>
      </c>
      <c r="H65" s="267">
        <v>5.17</v>
      </c>
      <c r="I65" s="267">
        <v>64.900000000000006</v>
      </c>
    </row>
    <row r="66" spans="1:9" ht="80.099999999999994" customHeight="1" thickBot="1" x14ac:dyDescent="0.75">
      <c r="A66" s="288"/>
      <c r="B66" s="320"/>
      <c r="C66" s="320"/>
      <c r="D66" s="320"/>
      <c r="E66" s="327"/>
      <c r="F66" s="101">
        <f>SUM(F63:F65)</f>
        <v>3.08</v>
      </c>
      <c r="G66" s="101">
        <f>SUM(G63:G65)</f>
        <v>3.52</v>
      </c>
      <c r="H66" s="101">
        <f>SUM(H63:H65)</f>
        <v>14.72</v>
      </c>
      <c r="I66" s="101">
        <f>SUM(I63:I65)</f>
        <v>103.9</v>
      </c>
    </row>
    <row r="67" spans="1:9" ht="80.099999999999994" customHeight="1" thickBot="1" x14ac:dyDescent="0.75">
      <c r="A67" s="106" t="s">
        <v>107</v>
      </c>
      <c r="B67" s="101">
        <v>15</v>
      </c>
      <c r="C67" s="102" t="s">
        <v>75</v>
      </c>
      <c r="D67" s="99">
        <v>15</v>
      </c>
      <c r="E67" s="278">
        <v>15</v>
      </c>
      <c r="F67" s="99">
        <v>0.91</v>
      </c>
      <c r="G67" s="99">
        <v>4.63</v>
      </c>
      <c r="H67" s="99">
        <v>8.67</v>
      </c>
      <c r="I67" s="99">
        <v>79.349999999999994</v>
      </c>
    </row>
    <row r="68" spans="1:9" ht="80.099999999999994" customHeight="1" thickBot="1" x14ac:dyDescent="0.75">
      <c r="A68" s="315" t="s">
        <v>29</v>
      </c>
      <c r="B68" s="316"/>
      <c r="C68" s="316"/>
      <c r="D68" s="316"/>
      <c r="E68" s="317"/>
      <c r="F68" s="101">
        <f>F62+F66+F67</f>
        <v>25.23</v>
      </c>
      <c r="G68" s="201">
        <f t="shared" ref="G68:I68" si="2">G62+G66+G67</f>
        <v>17.91</v>
      </c>
      <c r="H68" s="201">
        <f t="shared" si="2"/>
        <v>48.47</v>
      </c>
      <c r="I68" s="201">
        <f t="shared" si="2"/>
        <v>460.23000000000013</v>
      </c>
    </row>
    <row r="69" spans="1:9" ht="80.099999999999994" customHeight="1" thickBot="1" x14ac:dyDescent="0.75">
      <c r="A69" s="315" t="s">
        <v>30</v>
      </c>
      <c r="B69" s="316"/>
      <c r="C69" s="316"/>
      <c r="D69" s="316"/>
      <c r="E69" s="317"/>
      <c r="F69" s="101">
        <f>F22+F24+F50+F68</f>
        <v>64.09</v>
      </c>
      <c r="G69" s="101">
        <f>G22+G24+G50+G68</f>
        <v>50.5</v>
      </c>
      <c r="H69" s="101">
        <f>H22+H24+H50+H68</f>
        <v>179.44</v>
      </c>
      <c r="I69" s="101">
        <f>I22+I24+I50+I68</f>
        <v>1443.17</v>
      </c>
    </row>
    <row r="70" spans="1:9" ht="80.099999999999994" customHeight="1" x14ac:dyDescent="0.7">
      <c r="A70" s="89"/>
      <c r="B70" s="89"/>
      <c r="C70" s="122"/>
      <c r="D70" s="91"/>
      <c r="E70" s="91"/>
      <c r="F70" s="91"/>
      <c r="G70" s="91"/>
      <c r="H70" s="91"/>
      <c r="I70" s="91"/>
    </row>
    <row r="71" spans="1:9" ht="80.099999999999994" customHeight="1" x14ac:dyDescent="0.25"/>
    <row r="72" spans="1:9" x14ac:dyDescent="0.25">
      <c r="B72" s="5" t="s">
        <v>31</v>
      </c>
    </row>
  </sheetData>
  <mergeCells count="41">
    <mergeCell ref="A25:I25"/>
    <mergeCell ref="A23:I23"/>
    <mergeCell ref="A22:E22"/>
    <mergeCell ref="A46:A47"/>
    <mergeCell ref="B46:B47"/>
    <mergeCell ref="A37:E37"/>
    <mergeCell ref="A45:E45"/>
    <mergeCell ref="A31:A36"/>
    <mergeCell ref="B31:B36"/>
    <mergeCell ref="A38:A44"/>
    <mergeCell ref="B38:B44"/>
    <mergeCell ref="A10:A13"/>
    <mergeCell ref="B10:B13"/>
    <mergeCell ref="A5:A6"/>
    <mergeCell ref="B5:B6"/>
    <mergeCell ref="A7:E7"/>
    <mergeCell ref="G2:H2"/>
    <mergeCell ref="A48:E48"/>
    <mergeCell ref="A50:E50"/>
    <mergeCell ref="A51:I51"/>
    <mergeCell ref="A62:E62"/>
    <mergeCell ref="B54:B61"/>
    <mergeCell ref="A54:A61"/>
    <mergeCell ref="A4:I4"/>
    <mergeCell ref="A9:I9"/>
    <mergeCell ref="A14:E14"/>
    <mergeCell ref="A17:E17"/>
    <mergeCell ref="A21:E21"/>
    <mergeCell ref="A15:A16"/>
    <mergeCell ref="B15:B16"/>
    <mergeCell ref="A18:A20"/>
    <mergeCell ref="B18:B20"/>
    <mergeCell ref="A69:E69"/>
    <mergeCell ref="A68:E68"/>
    <mergeCell ref="A66:E66"/>
    <mergeCell ref="A26:A29"/>
    <mergeCell ref="B26:B29"/>
    <mergeCell ref="A30:E30"/>
    <mergeCell ref="A63:A65"/>
    <mergeCell ref="B63:B65"/>
    <mergeCell ref="A53:I53"/>
  </mergeCells>
  <pageMargins left="0.7" right="0.7" top="0.75" bottom="0.75" header="0.3" footer="0.3"/>
  <pageSetup paperSize="9" scale="12" orientation="portrait" verticalDpi="0" r:id="rId1"/>
  <rowBreaks count="1" manualBreakCount="1">
    <brk id="71" max="8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"/>
  <sheetViews>
    <sheetView view="pageBreakPreview" topLeftCell="A61" zoomScale="35" zoomScaleNormal="89" zoomScaleSheetLayoutView="35" workbookViewId="0">
      <selection activeCell="A2" sqref="A2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  <col min="10" max="10" width="9.140625" style="4"/>
  </cols>
  <sheetData>
    <row r="1" spans="1:10" ht="120" customHeight="1" x14ac:dyDescent="1.05">
      <c r="A1" s="19" t="s">
        <v>31</v>
      </c>
      <c r="B1" s="20"/>
      <c r="C1" s="85" t="s">
        <v>215</v>
      </c>
      <c r="D1" s="21"/>
      <c r="E1" s="21"/>
      <c r="F1" s="21"/>
      <c r="G1" s="21"/>
      <c r="H1" s="21"/>
      <c r="I1" s="92" t="s">
        <v>338</v>
      </c>
    </row>
    <row r="2" spans="1:10" ht="65.25" thickBot="1" x14ac:dyDescent="0.95">
      <c r="A2" s="92"/>
      <c r="B2" s="90"/>
      <c r="C2" s="91" t="s">
        <v>218</v>
      </c>
      <c r="D2" s="91"/>
      <c r="E2" s="91"/>
      <c r="F2" s="91"/>
      <c r="G2" s="312" t="s">
        <v>268</v>
      </c>
      <c r="H2" s="313"/>
      <c r="I2" s="91"/>
    </row>
    <row r="3" spans="1:10" ht="135.75" customHeight="1" thickBot="1" x14ac:dyDescent="0.3">
      <c r="A3" s="126" t="s">
        <v>0</v>
      </c>
      <c r="B3" s="126" t="s">
        <v>1</v>
      </c>
      <c r="C3" s="126" t="s">
        <v>2</v>
      </c>
      <c r="D3" s="126" t="s">
        <v>3</v>
      </c>
      <c r="E3" s="126" t="s">
        <v>4</v>
      </c>
      <c r="F3" s="126" t="s">
        <v>5</v>
      </c>
      <c r="G3" s="126" t="s">
        <v>6</v>
      </c>
      <c r="H3" s="126" t="s">
        <v>7</v>
      </c>
      <c r="I3" s="124" t="s">
        <v>8</v>
      </c>
      <c r="J3" s="10"/>
    </row>
    <row r="4" spans="1:10" s="134" customFormat="1" ht="80.099999999999994" customHeight="1" thickBot="1" x14ac:dyDescent="0.95">
      <c r="A4" s="315" t="s">
        <v>9</v>
      </c>
      <c r="B4" s="316"/>
      <c r="C4" s="316"/>
      <c r="D4" s="316"/>
      <c r="E4" s="316"/>
      <c r="F4" s="316"/>
      <c r="G4" s="316"/>
      <c r="H4" s="316"/>
      <c r="I4" s="317"/>
      <c r="J4" s="135"/>
    </row>
    <row r="5" spans="1:10" s="134" customFormat="1" ht="80.099999999999994" customHeight="1" thickBot="1" x14ac:dyDescent="0.95">
      <c r="A5" s="291" t="s">
        <v>239</v>
      </c>
      <c r="B5" s="295">
        <v>20</v>
      </c>
      <c r="C5" s="110" t="s">
        <v>283</v>
      </c>
      <c r="D5" s="111">
        <v>3</v>
      </c>
      <c r="E5" s="111">
        <v>1.8</v>
      </c>
      <c r="F5" s="111"/>
      <c r="G5" s="111"/>
      <c r="H5" s="111"/>
      <c r="I5" s="111"/>
      <c r="J5" s="135"/>
    </row>
    <row r="6" spans="1:10" s="134" customFormat="1" ht="80.099999999999994" customHeight="1" thickBot="1" x14ac:dyDescent="0.95">
      <c r="A6" s="311"/>
      <c r="B6" s="323"/>
      <c r="C6" s="97" t="s">
        <v>40</v>
      </c>
      <c r="D6" s="112">
        <v>20</v>
      </c>
      <c r="E6" s="112">
        <v>20</v>
      </c>
      <c r="F6" s="112">
        <v>0.56000000000000005</v>
      </c>
      <c r="G6" s="112">
        <v>0.64</v>
      </c>
      <c r="H6" s="112">
        <v>0.94</v>
      </c>
      <c r="I6" s="112">
        <v>11.8</v>
      </c>
      <c r="J6" s="135"/>
    </row>
    <row r="7" spans="1:10" s="134" customFormat="1" ht="80.099999999999994" customHeight="1" thickBot="1" x14ac:dyDescent="0.95">
      <c r="A7" s="310"/>
      <c r="B7" s="289"/>
      <c r="C7" s="289"/>
      <c r="D7" s="289"/>
      <c r="E7" s="290"/>
      <c r="F7" s="125">
        <f>F6</f>
        <v>0.56000000000000005</v>
      </c>
      <c r="G7" s="125">
        <f>G5+G6</f>
        <v>0.64</v>
      </c>
      <c r="H7" s="125">
        <f>H6</f>
        <v>0.94</v>
      </c>
      <c r="I7" s="125">
        <f>I6</f>
        <v>11.8</v>
      </c>
      <c r="J7" s="135"/>
    </row>
    <row r="8" spans="1:10" s="134" customFormat="1" ht="80.099999999999994" customHeight="1" thickBot="1" x14ac:dyDescent="0.95">
      <c r="A8" s="95" t="s">
        <v>10</v>
      </c>
      <c r="B8" s="109">
        <v>135</v>
      </c>
      <c r="C8" s="110" t="s">
        <v>284</v>
      </c>
      <c r="D8" s="111">
        <v>135</v>
      </c>
      <c r="E8" s="111">
        <v>135</v>
      </c>
      <c r="F8" s="111">
        <v>0.96</v>
      </c>
      <c r="G8" s="111"/>
      <c r="H8" s="111">
        <v>15.78</v>
      </c>
      <c r="I8" s="111">
        <v>71.52</v>
      </c>
      <c r="J8" s="135"/>
    </row>
    <row r="9" spans="1:10" s="134" customFormat="1" ht="80.099999999999994" customHeight="1" thickBot="1" x14ac:dyDescent="0.95">
      <c r="A9" s="300"/>
      <c r="B9" s="300"/>
      <c r="C9" s="300"/>
      <c r="D9" s="300"/>
      <c r="E9" s="300"/>
      <c r="F9" s="300"/>
      <c r="G9" s="300"/>
      <c r="H9" s="300"/>
      <c r="I9" s="300"/>
      <c r="J9" s="135"/>
    </row>
    <row r="10" spans="1:10" s="134" customFormat="1" ht="80.099999999999994" customHeight="1" thickBot="1" x14ac:dyDescent="0.95">
      <c r="A10" s="303" t="s">
        <v>49</v>
      </c>
      <c r="B10" s="302">
        <v>170</v>
      </c>
      <c r="C10" s="97" t="s">
        <v>40</v>
      </c>
      <c r="D10" s="203">
        <v>125</v>
      </c>
      <c r="E10" s="203">
        <v>125</v>
      </c>
      <c r="F10" s="203">
        <v>3.5</v>
      </c>
      <c r="G10" s="203">
        <v>4</v>
      </c>
      <c r="H10" s="203">
        <v>5.87</v>
      </c>
      <c r="I10" s="203">
        <v>72.5</v>
      </c>
      <c r="J10" s="135"/>
    </row>
    <row r="11" spans="1:10" s="134" customFormat="1" ht="80.099999999999994" customHeight="1" thickBot="1" x14ac:dyDescent="0.95">
      <c r="A11" s="303"/>
      <c r="B11" s="302"/>
      <c r="C11" s="97" t="s">
        <v>11</v>
      </c>
      <c r="D11" s="112">
        <v>6</v>
      </c>
      <c r="E11" s="112">
        <v>6</v>
      </c>
      <c r="F11" s="112">
        <v>0.02</v>
      </c>
      <c r="G11" s="112">
        <v>4.71</v>
      </c>
      <c r="H11" s="112">
        <v>0.03</v>
      </c>
      <c r="I11" s="112">
        <v>44.04</v>
      </c>
      <c r="J11" s="135"/>
    </row>
    <row r="12" spans="1:10" s="134" customFormat="1" ht="80.099999999999994" customHeight="1" thickBot="1" x14ac:dyDescent="0.95">
      <c r="A12" s="303"/>
      <c r="B12" s="302"/>
      <c r="C12" s="97" t="s">
        <v>13</v>
      </c>
      <c r="D12" s="203">
        <v>3</v>
      </c>
      <c r="E12" s="203">
        <v>3</v>
      </c>
      <c r="F12" s="203"/>
      <c r="G12" s="203"/>
      <c r="H12" s="203">
        <v>2.86</v>
      </c>
      <c r="I12" s="203">
        <v>11.7</v>
      </c>
      <c r="J12" s="135"/>
    </row>
    <row r="13" spans="1:10" s="134" customFormat="1" ht="80.099999999999994" customHeight="1" thickBot="1" x14ac:dyDescent="0.95">
      <c r="A13" s="303"/>
      <c r="B13" s="302"/>
      <c r="C13" s="97" t="s">
        <v>78</v>
      </c>
      <c r="D13" s="203">
        <v>25</v>
      </c>
      <c r="E13" s="203">
        <v>25</v>
      </c>
      <c r="F13" s="203">
        <v>2.3199999999999998</v>
      </c>
      <c r="G13" s="278">
        <v>0.25</v>
      </c>
      <c r="H13" s="278">
        <v>17.420000000000002</v>
      </c>
      <c r="I13" s="278">
        <v>79.25</v>
      </c>
      <c r="J13" s="135"/>
    </row>
    <row r="14" spans="1:10" s="134" customFormat="1" ht="80.099999999999994" customHeight="1" thickBot="1" x14ac:dyDescent="0.95">
      <c r="A14" s="300"/>
      <c r="B14" s="300"/>
      <c r="C14" s="300"/>
      <c r="D14" s="300"/>
      <c r="E14" s="300"/>
      <c r="F14" s="125">
        <f>SUM(F10:F13)</f>
        <v>5.84</v>
      </c>
      <c r="G14" s="125">
        <f>SUM(G10:G13)</f>
        <v>8.9600000000000009</v>
      </c>
      <c r="H14" s="125">
        <f>SUM(H10:H13)</f>
        <v>26.18</v>
      </c>
      <c r="I14" s="125">
        <f>SUM(I10:I13)</f>
        <v>207.48999999999998</v>
      </c>
      <c r="J14" s="135"/>
    </row>
    <row r="15" spans="1:10" s="134" customFormat="1" ht="80.099999999999994" customHeight="1" thickBot="1" x14ac:dyDescent="0.95">
      <c r="A15" s="291" t="s">
        <v>363</v>
      </c>
      <c r="B15" s="324" t="s">
        <v>368</v>
      </c>
      <c r="C15" s="110" t="s">
        <v>12</v>
      </c>
      <c r="D15" s="223">
        <v>30</v>
      </c>
      <c r="E15" s="223">
        <v>30</v>
      </c>
      <c r="F15" s="223">
        <v>2.13</v>
      </c>
      <c r="G15" s="223">
        <v>0.33</v>
      </c>
      <c r="H15" s="223">
        <v>13.9</v>
      </c>
      <c r="I15" s="223">
        <v>68.7</v>
      </c>
      <c r="J15" s="135"/>
    </row>
    <row r="16" spans="1:10" s="134" customFormat="1" ht="80.099999999999994" customHeight="1" thickBot="1" x14ac:dyDescent="0.95">
      <c r="A16" s="292"/>
      <c r="B16" s="324"/>
      <c r="C16" s="110" t="s">
        <v>349</v>
      </c>
      <c r="D16" s="223">
        <v>6</v>
      </c>
      <c r="E16" s="223">
        <v>6</v>
      </c>
      <c r="F16" s="223">
        <v>1.56</v>
      </c>
      <c r="G16" s="223">
        <v>1.62</v>
      </c>
      <c r="H16" s="223"/>
      <c r="I16" s="223">
        <v>20.82</v>
      </c>
      <c r="J16" s="135"/>
    </row>
    <row r="17" spans="1:10" s="134" customFormat="1" ht="80.099999999999994" customHeight="1" thickBot="1" x14ac:dyDescent="0.95">
      <c r="A17" s="300"/>
      <c r="B17" s="300"/>
      <c r="C17" s="300"/>
      <c r="D17" s="300"/>
      <c r="E17" s="300"/>
      <c r="F17" s="125">
        <f>SUM(F15:F16)</f>
        <v>3.69</v>
      </c>
      <c r="G17" s="125">
        <f>SUM(G15:G16)</f>
        <v>1.9500000000000002</v>
      </c>
      <c r="H17" s="125">
        <f>SUM(H15:H16)</f>
        <v>13.9</v>
      </c>
      <c r="I17" s="125">
        <f>SUM(I15:I16)</f>
        <v>89.52000000000001</v>
      </c>
      <c r="J17" s="135"/>
    </row>
    <row r="18" spans="1:10" s="134" customFormat="1" ht="80.099999999999994" customHeight="1" thickBot="1" x14ac:dyDescent="0.95">
      <c r="A18" s="303" t="s">
        <v>46</v>
      </c>
      <c r="B18" s="302">
        <v>200</v>
      </c>
      <c r="C18" s="97" t="s">
        <v>38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  <c r="J18" s="135"/>
    </row>
    <row r="19" spans="1:10" s="134" customFormat="1" ht="80.099999999999994" customHeight="1" thickBot="1" x14ac:dyDescent="0.95">
      <c r="A19" s="303"/>
      <c r="B19" s="302"/>
      <c r="C19" s="97" t="s">
        <v>22</v>
      </c>
      <c r="D19" s="123">
        <v>100</v>
      </c>
      <c r="E19" s="123">
        <v>100</v>
      </c>
      <c r="F19" s="123">
        <v>2.8</v>
      </c>
      <c r="G19" s="123">
        <v>3.2</v>
      </c>
      <c r="H19" s="123">
        <v>4.7</v>
      </c>
      <c r="I19" s="123">
        <v>59</v>
      </c>
      <c r="J19" s="135"/>
    </row>
    <row r="20" spans="1:10" s="134" customFormat="1" ht="80.099999999999994" customHeight="1" thickBot="1" x14ac:dyDescent="0.95">
      <c r="A20" s="303"/>
      <c r="B20" s="302"/>
      <c r="C20" s="97" t="s">
        <v>13</v>
      </c>
      <c r="D20" s="278">
        <v>10</v>
      </c>
      <c r="E20" s="278">
        <v>10</v>
      </c>
      <c r="F20" s="278"/>
      <c r="G20" s="278"/>
      <c r="H20" s="278">
        <v>9.5500000000000007</v>
      </c>
      <c r="I20" s="278">
        <v>39</v>
      </c>
      <c r="J20" s="135"/>
    </row>
    <row r="21" spans="1:10" s="134" customFormat="1" ht="80.099999999999994" customHeight="1" thickBot="1" x14ac:dyDescent="0.95">
      <c r="A21" s="300"/>
      <c r="B21" s="300"/>
      <c r="C21" s="300"/>
      <c r="D21" s="300"/>
      <c r="E21" s="300"/>
      <c r="F21" s="125">
        <f>SUM(F18:F20)</f>
        <v>2.8</v>
      </c>
      <c r="G21" s="125">
        <f>SUM(G18:G20)</f>
        <v>3.2</v>
      </c>
      <c r="H21" s="125">
        <f>SUM(H18:H20)</f>
        <v>14.89</v>
      </c>
      <c r="I21" s="125">
        <f>SUM(I18:I20)</f>
        <v>100.94</v>
      </c>
      <c r="J21" s="135"/>
    </row>
    <row r="22" spans="1:10" s="134" customFormat="1" ht="80.099999999999994" customHeight="1" thickBot="1" x14ac:dyDescent="0.95">
      <c r="A22" s="299" t="s">
        <v>28</v>
      </c>
      <c r="B22" s="299"/>
      <c r="C22" s="299"/>
      <c r="D22" s="299"/>
      <c r="E22" s="299"/>
      <c r="F22" s="164">
        <f>F7+F8+F14+F17+F21</f>
        <v>13.849999999999998</v>
      </c>
      <c r="G22" s="164">
        <f>G7+G8+G14+G17+G21</f>
        <v>14.75</v>
      </c>
      <c r="H22" s="164">
        <f>H7+H8+H14+H17+H21</f>
        <v>71.69</v>
      </c>
      <c r="I22" s="164">
        <f>I7+I8+I14+I17+I21</f>
        <v>481.26999999999992</v>
      </c>
      <c r="J22" s="135"/>
    </row>
    <row r="23" spans="1:10" s="134" customFormat="1" ht="80.099999999999994" customHeight="1" thickBot="1" x14ac:dyDescent="0.95">
      <c r="A23" s="299" t="s">
        <v>14</v>
      </c>
      <c r="B23" s="299"/>
      <c r="C23" s="299"/>
      <c r="D23" s="299"/>
      <c r="E23" s="299"/>
      <c r="F23" s="299"/>
      <c r="G23" s="299"/>
      <c r="H23" s="299"/>
      <c r="I23" s="299"/>
      <c r="J23" s="135"/>
    </row>
    <row r="24" spans="1:10" s="134" customFormat="1" ht="80.099999999999994" customHeight="1" thickBot="1" x14ac:dyDescent="0.95">
      <c r="A24" s="95" t="s">
        <v>89</v>
      </c>
      <c r="B24" s="124">
        <v>125</v>
      </c>
      <c r="C24" s="97" t="s">
        <v>287</v>
      </c>
      <c r="D24" s="123">
        <v>125</v>
      </c>
      <c r="E24" s="123">
        <v>125</v>
      </c>
      <c r="F24" s="123"/>
      <c r="G24" s="123"/>
      <c r="H24" s="123">
        <v>8.75</v>
      </c>
      <c r="I24" s="123">
        <v>35</v>
      </c>
      <c r="J24" s="135"/>
    </row>
    <row r="25" spans="1:10" s="134" customFormat="1" ht="80.099999999999994" customHeight="1" thickBot="1" x14ac:dyDescent="0.95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  <c r="J25" s="135"/>
    </row>
    <row r="26" spans="1:10" s="134" customFormat="1" ht="80.099999999999994" customHeight="1" thickBot="1" x14ac:dyDescent="0.95">
      <c r="A26" s="291" t="s">
        <v>47</v>
      </c>
      <c r="B26" s="295">
        <v>50</v>
      </c>
      <c r="C26" s="110" t="s">
        <v>61</v>
      </c>
      <c r="D26" s="111">
        <v>45</v>
      </c>
      <c r="E26" s="111">
        <v>36</v>
      </c>
      <c r="F26" s="111">
        <v>0.54</v>
      </c>
      <c r="G26" s="111"/>
      <c r="H26" s="111">
        <v>3.37</v>
      </c>
      <c r="I26" s="111">
        <v>15.1</v>
      </c>
      <c r="J26" s="135"/>
    </row>
    <row r="27" spans="1:10" s="134" customFormat="1" ht="80.099999999999994" customHeight="1" thickBot="1" x14ac:dyDescent="0.95">
      <c r="A27" s="293"/>
      <c r="B27" s="352"/>
      <c r="C27" s="114" t="s">
        <v>314</v>
      </c>
      <c r="D27" s="112">
        <v>5</v>
      </c>
      <c r="E27" s="112">
        <v>4</v>
      </c>
      <c r="F27" s="112">
        <v>0.9</v>
      </c>
      <c r="G27" s="112"/>
      <c r="H27" s="112">
        <v>2.33</v>
      </c>
      <c r="I27" s="112">
        <v>9.6999999999999993</v>
      </c>
      <c r="J27" s="135"/>
    </row>
    <row r="28" spans="1:10" s="134" customFormat="1" ht="80.099999999999994" customHeight="1" thickBot="1" x14ac:dyDescent="0.95">
      <c r="A28" s="293"/>
      <c r="B28" s="352"/>
      <c r="C28" s="114" t="s">
        <v>17</v>
      </c>
      <c r="D28" s="112">
        <v>4</v>
      </c>
      <c r="E28" s="112">
        <v>4</v>
      </c>
      <c r="F28" s="112"/>
      <c r="G28" s="112">
        <v>3.75</v>
      </c>
      <c r="H28" s="112"/>
      <c r="I28" s="112">
        <v>34.92</v>
      </c>
      <c r="J28" s="135"/>
    </row>
    <row r="29" spans="1:10" s="134" customFormat="1" ht="80.099999999999994" customHeight="1" thickBot="1" x14ac:dyDescent="0.95">
      <c r="A29" s="294"/>
      <c r="B29" s="353"/>
      <c r="C29" s="97" t="s">
        <v>39</v>
      </c>
      <c r="D29" s="123">
        <v>2</v>
      </c>
      <c r="E29" s="123">
        <v>2</v>
      </c>
      <c r="F29" s="123"/>
      <c r="G29" s="123"/>
      <c r="H29" s="123">
        <v>1.91</v>
      </c>
      <c r="I29" s="123">
        <v>7.8</v>
      </c>
      <c r="J29" s="135"/>
    </row>
    <row r="30" spans="1:10" s="134" customFormat="1" ht="80.099999999999994" customHeight="1" thickBot="1" x14ac:dyDescent="0.95">
      <c r="A30" s="300"/>
      <c r="B30" s="300"/>
      <c r="C30" s="300"/>
      <c r="D30" s="300"/>
      <c r="E30" s="300"/>
      <c r="F30" s="125">
        <f>SUM(F26:F29)</f>
        <v>1.44</v>
      </c>
      <c r="G30" s="125">
        <f>SUM(G26:G29)</f>
        <v>3.75</v>
      </c>
      <c r="H30" s="125">
        <f>SUM(H26:H29)</f>
        <v>7.61</v>
      </c>
      <c r="I30" s="125">
        <f>SUM(I26:I29)</f>
        <v>67.52</v>
      </c>
      <c r="J30" s="135"/>
    </row>
    <row r="31" spans="1:10" s="134" customFormat="1" ht="80.099999999999994" customHeight="1" thickBot="1" x14ac:dyDescent="0.95">
      <c r="A31" s="344" t="s">
        <v>331</v>
      </c>
      <c r="B31" s="302">
        <v>200</v>
      </c>
      <c r="C31" s="113" t="s">
        <v>62</v>
      </c>
      <c r="D31" s="123">
        <v>90</v>
      </c>
      <c r="E31" s="123">
        <v>63</v>
      </c>
      <c r="F31" s="123">
        <v>1.26</v>
      </c>
      <c r="G31" s="123">
        <v>0.26</v>
      </c>
      <c r="H31" s="123">
        <v>10.26</v>
      </c>
      <c r="I31" s="123">
        <v>50.4</v>
      </c>
      <c r="J31" s="135"/>
    </row>
    <row r="32" spans="1:10" s="134" customFormat="1" ht="80.099999999999994" customHeight="1" thickBot="1" x14ac:dyDescent="0.95">
      <c r="A32" s="345"/>
      <c r="B32" s="302"/>
      <c r="C32" s="113" t="s">
        <v>21</v>
      </c>
      <c r="D32" s="103">
        <v>15</v>
      </c>
      <c r="E32" s="103">
        <v>12</v>
      </c>
      <c r="F32" s="103">
        <v>0.03</v>
      </c>
      <c r="G32" s="103"/>
      <c r="H32" s="103">
        <v>0.87</v>
      </c>
      <c r="I32" s="103">
        <v>4.0999999999999996</v>
      </c>
      <c r="J32" s="135"/>
    </row>
    <row r="33" spans="1:10" s="134" customFormat="1" ht="80.099999999999994" customHeight="1" thickBot="1" x14ac:dyDescent="0.95">
      <c r="A33" s="345"/>
      <c r="B33" s="302"/>
      <c r="C33" s="113" t="s">
        <v>300</v>
      </c>
      <c r="D33" s="103">
        <v>10</v>
      </c>
      <c r="E33" s="103">
        <v>8</v>
      </c>
      <c r="F33" s="103">
        <v>0.11</v>
      </c>
      <c r="G33" s="103"/>
      <c r="H33" s="103">
        <v>0.73</v>
      </c>
      <c r="I33" s="103">
        <v>3.3</v>
      </c>
      <c r="J33" s="135"/>
    </row>
    <row r="34" spans="1:10" s="134" customFormat="1" ht="80.099999999999994" customHeight="1" thickBot="1" x14ac:dyDescent="0.95">
      <c r="A34" s="345"/>
      <c r="B34" s="302"/>
      <c r="C34" s="113" t="s">
        <v>42</v>
      </c>
      <c r="D34" s="278">
        <v>37</v>
      </c>
      <c r="E34" s="278">
        <v>37</v>
      </c>
      <c r="F34" s="278">
        <v>7.4</v>
      </c>
      <c r="G34" s="278">
        <v>3.62</v>
      </c>
      <c r="H34" s="278"/>
      <c r="I34" s="278">
        <v>62.16</v>
      </c>
      <c r="J34" s="135"/>
    </row>
    <row r="35" spans="1:10" s="134" customFormat="1" ht="80.099999999999994" customHeight="1" thickBot="1" x14ac:dyDescent="0.95">
      <c r="A35" s="345"/>
      <c r="B35" s="302"/>
      <c r="C35" s="113" t="s">
        <v>301</v>
      </c>
      <c r="D35" s="103">
        <v>5</v>
      </c>
      <c r="E35" s="103">
        <v>4</v>
      </c>
      <c r="F35" s="103">
        <v>0.05</v>
      </c>
      <c r="G35" s="103"/>
      <c r="H35" s="103">
        <v>0.14000000000000001</v>
      </c>
      <c r="I35" s="103">
        <v>0.8</v>
      </c>
      <c r="J35" s="135"/>
    </row>
    <row r="36" spans="1:10" s="134" customFormat="1" ht="80.099999999999994" customHeight="1" thickBot="1" x14ac:dyDescent="0.95">
      <c r="A36" s="345"/>
      <c r="B36" s="302"/>
      <c r="C36" s="113" t="s">
        <v>295</v>
      </c>
      <c r="D36" s="166">
        <v>5</v>
      </c>
      <c r="E36" s="166">
        <v>4.25</v>
      </c>
      <c r="F36" s="166">
        <v>0.62</v>
      </c>
      <c r="G36" s="166">
        <v>1.25</v>
      </c>
      <c r="H36" s="166">
        <v>0.02</v>
      </c>
      <c r="I36" s="166">
        <v>14.11</v>
      </c>
      <c r="J36" s="135"/>
    </row>
    <row r="37" spans="1:10" s="134" customFormat="1" ht="80.099999999999994" customHeight="1" thickBot="1" x14ac:dyDescent="0.95">
      <c r="A37" s="300"/>
      <c r="B37" s="300"/>
      <c r="C37" s="300"/>
      <c r="D37" s="300"/>
      <c r="E37" s="300"/>
      <c r="F37" s="125">
        <f>SUM(F31:F36)</f>
        <v>9.4700000000000006</v>
      </c>
      <c r="G37" s="125">
        <f>SUM(G31:G36)</f>
        <v>5.13</v>
      </c>
      <c r="H37" s="125">
        <f>SUM(H31:H36)</f>
        <v>12.02</v>
      </c>
      <c r="I37" s="125">
        <f>SUM(I31:I36)</f>
        <v>134.87</v>
      </c>
      <c r="J37" s="135"/>
    </row>
    <row r="38" spans="1:10" s="134" customFormat="1" ht="80.099999999999994" customHeight="1" thickBot="1" x14ac:dyDescent="0.95">
      <c r="A38" s="344" t="s">
        <v>191</v>
      </c>
      <c r="B38" s="302" t="s">
        <v>130</v>
      </c>
      <c r="C38" s="113" t="s">
        <v>313</v>
      </c>
      <c r="D38" s="103">
        <v>45</v>
      </c>
      <c r="E38" s="103">
        <v>45</v>
      </c>
      <c r="F38" s="103">
        <v>5.67</v>
      </c>
      <c r="G38" s="103">
        <v>1.49</v>
      </c>
      <c r="H38" s="103">
        <v>27.95</v>
      </c>
      <c r="I38" s="103">
        <v>150.80000000000001</v>
      </c>
      <c r="J38" s="135"/>
    </row>
    <row r="39" spans="1:10" s="134" customFormat="1" ht="80.099999999999994" customHeight="1" thickBot="1" x14ac:dyDescent="0.95">
      <c r="A39" s="345"/>
      <c r="B39" s="302"/>
      <c r="C39" s="97" t="s">
        <v>11</v>
      </c>
      <c r="D39" s="112">
        <v>7</v>
      </c>
      <c r="E39" s="112">
        <v>7</v>
      </c>
      <c r="F39" s="112">
        <v>0.02</v>
      </c>
      <c r="G39" s="112">
        <v>5.49</v>
      </c>
      <c r="H39" s="112">
        <v>0.03</v>
      </c>
      <c r="I39" s="112">
        <v>51.38</v>
      </c>
      <c r="J39" s="135"/>
    </row>
    <row r="40" spans="1:10" s="134" customFormat="1" ht="80.099999999999994" customHeight="1" thickBot="1" x14ac:dyDescent="0.95">
      <c r="A40" s="345"/>
      <c r="B40" s="302"/>
      <c r="C40" s="113" t="s">
        <v>312</v>
      </c>
      <c r="D40" s="103">
        <v>120</v>
      </c>
      <c r="E40" s="103">
        <v>60</v>
      </c>
      <c r="F40" s="103">
        <v>9.6</v>
      </c>
      <c r="G40" s="103">
        <v>0.36</v>
      </c>
      <c r="H40" s="103"/>
      <c r="I40" s="103">
        <v>41.4</v>
      </c>
      <c r="J40" s="135"/>
    </row>
    <row r="41" spans="1:10" s="134" customFormat="1" ht="80.099999999999994" customHeight="1" thickBot="1" x14ac:dyDescent="0.95">
      <c r="A41" s="345"/>
      <c r="B41" s="302"/>
      <c r="C41" s="113" t="s">
        <v>295</v>
      </c>
      <c r="D41" s="103">
        <v>5</v>
      </c>
      <c r="E41" s="103">
        <v>4.25</v>
      </c>
      <c r="F41" s="103">
        <v>0.62</v>
      </c>
      <c r="G41" s="103">
        <v>1.25</v>
      </c>
      <c r="H41" s="103">
        <v>0.02</v>
      </c>
      <c r="I41" s="103">
        <v>14.11</v>
      </c>
      <c r="J41" s="135"/>
    </row>
    <row r="42" spans="1:10" s="134" customFormat="1" ht="80.099999999999994" customHeight="1" thickBot="1" x14ac:dyDescent="0.95">
      <c r="A42" s="345"/>
      <c r="B42" s="302"/>
      <c r="C42" s="114" t="s">
        <v>17</v>
      </c>
      <c r="D42" s="103">
        <v>3</v>
      </c>
      <c r="E42" s="103">
        <v>3</v>
      </c>
      <c r="F42" s="103"/>
      <c r="G42" s="103">
        <v>2.81</v>
      </c>
      <c r="H42" s="103"/>
      <c r="I42" s="103">
        <v>26.19</v>
      </c>
      <c r="J42" s="135"/>
    </row>
    <row r="43" spans="1:10" s="134" customFormat="1" ht="80.099999999999994" customHeight="1" thickBot="1" x14ac:dyDescent="0.95">
      <c r="A43" s="345"/>
      <c r="B43" s="302"/>
      <c r="C43" s="97" t="s">
        <v>40</v>
      </c>
      <c r="D43" s="103">
        <v>15</v>
      </c>
      <c r="E43" s="103">
        <v>15</v>
      </c>
      <c r="F43" s="103">
        <v>0.42</v>
      </c>
      <c r="G43" s="103">
        <v>0.48</v>
      </c>
      <c r="H43" s="103">
        <v>0.7</v>
      </c>
      <c r="I43" s="103">
        <v>8.85</v>
      </c>
      <c r="J43" s="135"/>
    </row>
    <row r="44" spans="1:10" s="134" customFormat="1" ht="80.099999999999994" customHeight="1" thickBot="1" x14ac:dyDescent="0.95">
      <c r="A44" s="345"/>
      <c r="B44" s="302"/>
      <c r="C44" s="110" t="s">
        <v>12</v>
      </c>
      <c r="D44" s="103">
        <v>10</v>
      </c>
      <c r="E44" s="103">
        <v>10</v>
      </c>
      <c r="F44" s="103">
        <v>0.71</v>
      </c>
      <c r="G44" s="103">
        <v>0.11</v>
      </c>
      <c r="H44" s="103">
        <v>4.6399999999999997</v>
      </c>
      <c r="I44" s="103">
        <v>22.9</v>
      </c>
      <c r="J44" s="135"/>
    </row>
    <row r="45" spans="1:10" s="134" customFormat="1" ht="80.099999999999994" customHeight="1" thickBot="1" x14ac:dyDescent="0.95">
      <c r="A45" s="300"/>
      <c r="B45" s="300"/>
      <c r="C45" s="300"/>
      <c r="D45" s="300"/>
      <c r="E45" s="300"/>
      <c r="F45" s="125">
        <f>SUM(F38:F44)</f>
        <v>17.04</v>
      </c>
      <c r="G45" s="125">
        <f>SUM(G38:G44)</f>
        <v>11.99</v>
      </c>
      <c r="H45" s="125">
        <f>SUM(H38:H44)</f>
        <v>33.339999999999996</v>
      </c>
      <c r="I45" s="125">
        <f>SUM(I38:I44)</f>
        <v>315.63</v>
      </c>
      <c r="J45" s="135"/>
    </row>
    <row r="46" spans="1:10" s="134" customFormat="1" ht="80.099999999999994" customHeight="1" thickBot="1" x14ac:dyDescent="0.95">
      <c r="A46" s="301" t="s">
        <v>43</v>
      </c>
      <c r="B46" s="302">
        <v>200</v>
      </c>
      <c r="C46" s="97" t="s">
        <v>267</v>
      </c>
      <c r="D46" s="123">
        <v>9</v>
      </c>
      <c r="E46" s="123">
        <v>9</v>
      </c>
      <c r="F46" s="123">
        <v>0.2</v>
      </c>
      <c r="G46" s="123"/>
      <c r="H46" s="123">
        <v>4.32</v>
      </c>
      <c r="I46" s="123">
        <v>17.91</v>
      </c>
      <c r="J46" s="135"/>
    </row>
    <row r="47" spans="1:10" s="134" customFormat="1" ht="80.099999999999994" customHeight="1" thickBot="1" x14ac:dyDescent="0.95">
      <c r="A47" s="301"/>
      <c r="B47" s="302"/>
      <c r="C47" s="97" t="s">
        <v>13</v>
      </c>
      <c r="D47" s="158">
        <v>12</v>
      </c>
      <c r="E47" s="158">
        <v>12</v>
      </c>
      <c r="F47" s="158"/>
      <c r="G47" s="158"/>
      <c r="H47" s="158">
        <v>11.4</v>
      </c>
      <c r="I47" s="158">
        <v>46.8</v>
      </c>
      <c r="J47" s="135"/>
    </row>
    <row r="48" spans="1:10" s="134" customFormat="1" ht="80.099999999999994" customHeight="1" thickBot="1" x14ac:dyDescent="0.95">
      <c r="A48" s="300"/>
      <c r="B48" s="300"/>
      <c r="C48" s="300"/>
      <c r="D48" s="300"/>
      <c r="E48" s="300"/>
      <c r="F48" s="125">
        <f>SUM(F46:F47)</f>
        <v>0.2</v>
      </c>
      <c r="G48" s="125">
        <f>SUM(G46:G47)</f>
        <v>0</v>
      </c>
      <c r="H48" s="125">
        <f>SUM(H46:H47)</f>
        <v>15.72</v>
      </c>
      <c r="I48" s="125">
        <f>SUM(I46:I47)</f>
        <v>64.709999999999994</v>
      </c>
      <c r="J48" s="135"/>
    </row>
    <row r="49" spans="1:10" s="134" customFormat="1" ht="80.099999999999994" customHeight="1" thickBot="1" x14ac:dyDescent="0.95">
      <c r="A49" s="95" t="s">
        <v>44</v>
      </c>
      <c r="B49" s="238">
        <v>35</v>
      </c>
      <c r="C49" s="97" t="s">
        <v>23</v>
      </c>
      <c r="D49" s="236">
        <v>35</v>
      </c>
      <c r="E49" s="236">
        <v>35</v>
      </c>
      <c r="F49" s="236">
        <v>1.82</v>
      </c>
      <c r="G49" s="236">
        <v>0.42</v>
      </c>
      <c r="H49" s="236">
        <v>15.48</v>
      </c>
      <c r="I49" s="236">
        <v>74.900000000000006</v>
      </c>
      <c r="J49" s="135"/>
    </row>
    <row r="50" spans="1:10" s="134" customFormat="1" ht="80.099999999999994" customHeight="1" thickBot="1" x14ac:dyDescent="0.95">
      <c r="A50" s="299" t="s">
        <v>27</v>
      </c>
      <c r="B50" s="299"/>
      <c r="C50" s="299"/>
      <c r="D50" s="299"/>
      <c r="E50" s="299"/>
      <c r="F50" s="164">
        <f>F30+F37+F45+F48+F49</f>
        <v>29.97</v>
      </c>
      <c r="G50" s="164">
        <f>G30+G37+G45+G48+G49</f>
        <v>21.29</v>
      </c>
      <c r="H50" s="164">
        <f>H30+H37+H45+H48+H49</f>
        <v>84.17</v>
      </c>
      <c r="I50" s="164">
        <f>I30+I37+I45+I48+I49</f>
        <v>657.63</v>
      </c>
      <c r="J50" s="135"/>
    </row>
    <row r="51" spans="1:10" s="134" customFormat="1" ht="80.099999999999994" customHeight="1" thickBot="1" x14ac:dyDescent="0.95">
      <c r="A51" s="299" t="s">
        <v>24</v>
      </c>
      <c r="B51" s="299"/>
      <c r="C51" s="299"/>
      <c r="D51" s="299"/>
      <c r="E51" s="299"/>
      <c r="F51" s="299"/>
      <c r="G51" s="299"/>
      <c r="H51" s="299"/>
      <c r="I51" s="299"/>
      <c r="J51" s="135"/>
    </row>
    <row r="52" spans="1:10" s="134" customFormat="1" ht="80.099999999999994" customHeight="1" thickBot="1" x14ac:dyDescent="0.95">
      <c r="A52" s="216" t="s">
        <v>341</v>
      </c>
      <c r="B52" s="216">
        <v>50</v>
      </c>
      <c r="C52" s="197" t="s">
        <v>342</v>
      </c>
      <c r="D52" s="216">
        <v>5</v>
      </c>
      <c r="E52" s="218">
        <v>5</v>
      </c>
      <c r="F52" s="111">
        <v>0.2</v>
      </c>
      <c r="G52" s="111"/>
      <c r="H52" s="111">
        <v>3.4</v>
      </c>
      <c r="I52" s="111">
        <v>1.4</v>
      </c>
      <c r="J52" s="135"/>
    </row>
    <row r="53" spans="1:10" s="134" customFormat="1" ht="80.099999999999994" customHeight="1" thickBot="1" x14ac:dyDescent="0.95">
      <c r="A53" s="315"/>
      <c r="B53" s="318"/>
      <c r="C53" s="318"/>
      <c r="D53" s="318"/>
      <c r="E53" s="318"/>
      <c r="F53" s="318"/>
      <c r="G53" s="318"/>
      <c r="H53" s="318"/>
      <c r="I53" s="319"/>
      <c r="J53" s="135"/>
    </row>
    <row r="54" spans="1:10" s="134" customFormat="1" ht="80.099999999999994" customHeight="1" thickBot="1" x14ac:dyDescent="0.95">
      <c r="A54" s="301" t="s">
        <v>244</v>
      </c>
      <c r="B54" s="302">
        <v>200</v>
      </c>
      <c r="C54" s="97" t="s">
        <v>63</v>
      </c>
      <c r="D54" s="123">
        <v>25</v>
      </c>
      <c r="E54" s="123">
        <v>25</v>
      </c>
      <c r="F54" s="123">
        <v>1.57</v>
      </c>
      <c r="G54" s="123">
        <v>0.22</v>
      </c>
      <c r="H54" s="123">
        <v>17.75</v>
      </c>
      <c r="I54" s="123">
        <v>81.5</v>
      </c>
      <c r="J54" s="135"/>
    </row>
    <row r="55" spans="1:10" s="134" customFormat="1" ht="80.099999999999994" customHeight="1" thickBot="1" x14ac:dyDescent="0.95">
      <c r="A55" s="301"/>
      <c r="B55" s="302"/>
      <c r="C55" s="97" t="s">
        <v>40</v>
      </c>
      <c r="D55" s="123">
        <v>50</v>
      </c>
      <c r="E55" s="123">
        <v>50</v>
      </c>
      <c r="F55" s="123">
        <v>1.4</v>
      </c>
      <c r="G55" s="123">
        <v>1.6</v>
      </c>
      <c r="H55" s="123">
        <v>2.35</v>
      </c>
      <c r="I55" s="123">
        <v>27.5</v>
      </c>
      <c r="J55" s="135"/>
    </row>
    <row r="56" spans="1:10" s="134" customFormat="1" ht="80.099999999999994" customHeight="1" thickBot="1" x14ac:dyDescent="0.95">
      <c r="A56" s="301"/>
      <c r="B56" s="302"/>
      <c r="C56" s="97" t="s">
        <v>310</v>
      </c>
      <c r="D56" s="123">
        <v>100</v>
      </c>
      <c r="E56" s="123">
        <v>100</v>
      </c>
      <c r="F56" s="123">
        <v>16.7</v>
      </c>
      <c r="G56" s="123">
        <v>9</v>
      </c>
      <c r="H56" s="123">
        <v>2</v>
      </c>
      <c r="I56" s="123">
        <v>159</v>
      </c>
      <c r="J56" s="135"/>
    </row>
    <row r="57" spans="1:10" s="134" customFormat="1" ht="80.099999999999994" customHeight="1" thickBot="1" x14ac:dyDescent="0.95">
      <c r="A57" s="301"/>
      <c r="B57" s="302"/>
      <c r="C57" s="113" t="s">
        <v>295</v>
      </c>
      <c r="D57" s="103">
        <v>5</v>
      </c>
      <c r="E57" s="103">
        <v>4.25</v>
      </c>
      <c r="F57" s="103">
        <v>0.62</v>
      </c>
      <c r="G57" s="103">
        <v>1.25</v>
      </c>
      <c r="H57" s="103">
        <v>0.02</v>
      </c>
      <c r="I57" s="103">
        <v>14.11</v>
      </c>
      <c r="J57" s="135"/>
    </row>
    <row r="58" spans="1:10" s="134" customFormat="1" ht="80.099999999999994" customHeight="1" thickBot="1" x14ac:dyDescent="0.95">
      <c r="A58" s="301"/>
      <c r="B58" s="302"/>
      <c r="C58" s="97" t="s">
        <v>11</v>
      </c>
      <c r="D58" s="112">
        <v>4</v>
      </c>
      <c r="E58" s="112">
        <v>4</v>
      </c>
      <c r="F58" s="112">
        <v>0.01</v>
      </c>
      <c r="G58" s="112">
        <v>3.14</v>
      </c>
      <c r="H58" s="112">
        <v>0.02</v>
      </c>
      <c r="I58" s="112">
        <v>29.36</v>
      </c>
      <c r="J58" s="135"/>
    </row>
    <row r="59" spans="1:10" s="134" customFormat="1" ht="80.099999999999994" customHeight="1" thickBot="1" x14ac:dyDescent="0.95">
      <c r="A59" s="301"/>
      <c r="B59" s="302"/>
      <c r="C59" s="114" t="s">
        <v>17</v>
      </c>
      <c r="D59" s="112">
        <v>3</v>
      </c>
      <c r="E59" s="112">
        <v>3</v>
      </c>
      <c r="F59" s="112"/>
      <c r="G59" s="112">
        <v>2.81</v>
      </c>
      <c r="H59" s="112"/>
      <c r="I59" s="112">
        <v>26.19</v>
      </c>
      <c r="J59" s="135"/>
    </row>
    <row r="60" spans="1:10" s="134" customFormat="1" ht="80.099999999999994" customHeight="1" thickBot="1" x14ac:dyDescent="0.95">
      <c r="A60" s="301"/>
      <c r="B60" s="302"/>
      <c r="C60" s="97" t="s">
        <v>39</v>
      </c>
      <c r="D60" s="123">
        <v>6</v>
      </c>
      <c r="E60" s="123">
        <v>6</v>
      </c>
      <c r="F60" s="123"/>
      <c r="G60" s="123"/>
      <c r="H60" s="123">
        <v>5.73</v>
      </c>
      <c r="I60" s="123">
        <v>23.4</v>
      </c>
      <c r="J60" s="135"/>
    </row>
    <row r="61" spans="1:10" s="134" customFormat="1" ht="80.099999999999994" customHeight="1" thickBot="1" x14ac:dyDescent="0.95">
      <c r="A61" s="300"/>
      <c r="B61" s="300"/>
      <c r="C61" s="300"/>
      <c r="D61" s="300"/>
      <c r="E61" s="300"/>
      <c r="F61" s="125">
        <f>SUM(F54:F60)</f>
        <v>20.3</v>
      </c>
      <c r="G61" s="125">
        <f>SUM(G54:G60)</f>
        <v>18.02</v>
      </c>
      <c r="H61" s="125">
        <f>SUM(H54:H60)</f>
        <v>27.87</v>
      </c>
      <c r="I61" s="125">
        <f>SUM(I54:I60)</f>
        <v>361.06</v>
      </c>
      <c r="J61" s="135"/>
    </row>
    <row r="62" spans="1:10" s="134" customFormat="1" ht="80.099999999999994" customHeight="1" thickBot="1" x14ac:dyDescent="0.95">
      <c r="A62" s="106" t="s">
        <v>74</v>
      </c>
      <c r="B62" s="125">
        <v>15</v>
      </c>
      <c r="C62" s="102" t="s">
        <v>75</v>
      </c>
      <c r="D62" s="123">
        <v>15</v>
      </c>
      <c r="E62" s="123">
        <v>15</v>
      </c>
      <c r="F62" s="123">
        <v>0.91</v>
      </c>
      <c r="G62" s="123">
        <v>4.63</v>
      </c>
      <c r="H62" s="123">
        <v>8.67</v>
      </c>
      <c r="I62" s="123">
        <v>79.349999999999994</v>
      </c>
      <c r="J62" s="135"/>
    </row>
    <row r="63" spans="1:10" s="134" customFormat="1" ht="80.099999999999994" customHeight="1" thickBot="1" x14ac:dyDescent="0.95">
      <c r="A63" s="354"/>
      <c r="B63" s="354"/>
      <c r="C63" s="354"/>
      <c r="D63" s="354"/>
      <c r="E63" s="354"/>
      <c r="F63" s="354"/>
      <c r="G63" s="354"/>
      <c r="H63" s="354"/>
      <c r="I63" s="354"/>
      <c r="J63" s="135"/>
    </row>
    <row r="64" spans="1:10" s="134" customFormat="1" ht="80.099999999999994" customHeight="1" thickBot="1" x14ac:dyDescent="0.95">
      <c r="A64" s="291" t="s">
        <v>53</v>
      </c>
      <c r="B64" s="295">
        <v>200</v>
      </c>
      <c r="C64" s="97" t="s">
        <v>33</v>
      </c>
      <c r="D64" s="208">
        <v>1</v>
      </c>
      <c r="E64" s="208">
        <v>1</v>
      </c>
      <c r="F64" s="208">
        <v>0.24</v>
      </c>
      <c r="G64" s="208">
        <v>0.17</v>
      </c>
      <c r="H64" s="208">
        <v>0.24</v>
      </c>
      <c r="I64" s="208">
        <v>3.8</v>
      </c>
      <c r="J64" s="135"/>
    </row>
    <row r="65" spans="1:10" s="134" customFormat="1" ht="80.099999999999994" customHeight="1" thickBot="1" x14ac:dyDescent="0.95">
      <c r="A65" s="293"/>
      <c r="B65" s="293"/>
      <c r="C65" s="97" t="s">
        <v>39</v>
      </c>
      <c r="D65" s="208">
        <v>10</v>
      </c>
      <c r="E65" s="208">
        <v>10</v>
      </c>
      <c r="F65" s="208"/>
      <c r="G65" s="208"/>
      <c r="H65" s="208">
        <v>9.5500000000000007</v>
      </c>
      <c r="I65" s="208">
        <v>39</v>
      </c>
      <c r="J65" s="135"/>
    </row>
    <row r="66" spans="1:10" s="134" customFormat="1" ht="80.099999999999994" customHeight="1" thickBot="1" x14ac:dyDescent="0.95">
      <c r="A66" s="294"/>
      <c r="B66" s="294"/>
      <c r="C66" s="97" t="s">
        <v>40</v>
      </c>
      <c r="D66" s="112">
        <v>100</v>
      </c>
      <c r="E66" s="112">
        <v>100</v>
      </c>
      <c r="F66" s="112">
        <v>2.8</v>
      </c>
      <c r="G66" s="112">
        <v>3.2</v>
      </c>
      <c r="H66" s="112">
        <v>4.7</v>
      </c>
      <c r="I66" s="112">
        <v>59</v>
      </c>
      <c r="J66" s="135"/>
    </row>
    <row r="67" spans="1:10" s="134" customFormat="1" ht="80.099999999999994" customHeight="1" thickBot="1" x14ac:dyDescent="0.95">
      <c r="A67" s="304"/>
      <c r="B67" s="305"/>
      <c r="C67" s="305"/>
      <c r="D67" s="305"/>
      <c r="E67" s="306"/>
      <c r="F67" s="125">
        <f>SUM(F64:F66)</f>
        <v>3.04</v>
      </c>
      <c r="G67" s="125">
        <f t="shared" ref="G67:I67" si="0">SUM(G64:G66)</f>
        <v>3.37</v>
      </c>
      <c r="H67" s="125">
        <f t="shared" si="0"/>
        <v>14.490000000000002</v>
      </c>
      <c r="I67" s="125">
        <f t="shared" si="0"/>
        <v>101.8</v>
      </c>
      <c r="J67" s="135"/>
    </row>
    <row r="68" spans="1:10" s="134" customFormat="1" ht="80.099999999999994" customHeight="1" thickBot="1" x14ac:dyDescent="0.95">
      <c r="A68" s="299" t="s">
        <v>29</v>
      </c>
      <c r="B68" s="299"/>
      <c r="C68" s="299"/>
      <c r="D68" s="299"/>
      <c r="E68" s="299"/>
      <c r="F68" s="157">
        <f t="shared" ref="F68:H68" si="1">F61+F62+F67</f>
        <v>24.25</v>
      </c>
      <c r="G68" s="157">
        <f t="shared" si="1"/>
        <v>26.02</v>
      </c>
      <c r="H68" s="157">
        <f t="shared" si="1"/>
        <v>51.03</v>
      </c>
      <c r="I68" s="125">
        <f>I61+I62+I67</f>
        <v>542.20999999999992</v>
      </c>
      <c r="J68" s="135"/>
    </row>
    <row r="69" spans="1:10" s="134" customFormat="1" ht="80.099999999999994" customHeight="1" thickBot="1" x14ac:dyDescent="0.95">
      <c r="A69" s="299" t="s">
        <v>30</v>
      </c>
      <c r="B69" s="299"/>
      <c r="C69" s="299"/>
      <c r="D69" s="299"/>
      <c r="E69" s="299"/>
      <c r="F69" s="125">
        <f>F22+F24+F50+F68</f>
        <v>68.069999999999993</v>
      </c>
      <c r="G69" s="125">
        <f>G22+G24+G50+G68</f>
        <v>62.06</v>
      </c>
      <c r="H69" s="125">
        <f>H22+H24+H50+H68</f>
        <v>215.64000000000001</v>
      </c>
      <c r="I69" s="125">
        <f>I22+I24+I50+I68</f>
        <v>1716.1100000000001</v>
      </c>
      <c r="J69" s="135"/>
    </row>
    <row r="70" spans="1:10" s="134" customFormat="1" ht="80.099999999999994" customHeight="1" x14ac:dyDescent="0.9">
      <c r="A70" s="115"/>
      <c r="B70" s="115"/>
      <c r="C70" s="116"/>
      <c r="D70" s="117"/>
      <c r="E70" s="117"/>
      <c r="F70" s="117"/>
      <c r="G70" s="117"/>
      <c r="H70" s="117"/>
      <c r="I70" s="117"/>
      <c r="J70" s="135"/>
    </row>
    <row r="71" spans="1:10" x14ac:dyDescent="0.25">
      <c r="A71" s="16"/>
      <c r="B71" s="16"/>
      <c r="C71" s="17"/>
      <c r="D71" s="18"/>
      <c r="E71" s="18"/>
      <c r="F71" s="18"/>
      <c r="G71" s="18"/>
      <c r="H71" s="18"/>
      <c r="I71" s="18"/>
    </row>
    <row r="72" spans="1:10" x14ac:dyDescent="0.25">
      <c r="A72" s="16"/>
      <c r="B72" s="16"/>
      <c r="C72" s="17"/>
      <c r="D72" s="18"/>
      <c r="E72" s="18"/>
      <c r="F72" s="18"/>
      <c r="G72" s="18"/>
      <c r="H72" s="18"/>
      <c r="I72" s="18"/>
    </row>
  </sheetData>
  <mergeCells count="42">
    <mergeCell ref="A26:A29"/>
    <mergeCell ref="B26:B29"/>
    <mergeCell ref="A25:I25"/>
    <mergeCell ref="A37:E37"/>
    <mergeCell ref="A38:A44"/>
    <mergeCell ref="B38:B44"/>
    <mergeCell ref="A30:E30"/>
    <mergeCell ref="A31:A36"/>
    <mergeCell ref="B31:B36"/>
    <mergeCell ref="A15:A16"/>
    <mergeCell ref="B15:B16"/>
    <mergeCell ref="A21:E21"/>
    <mergeCell ref="A22:E22"/>
    <mergeCell ref="A23:I23"/>
    <mergeCell ref="A69:E69"/>
    <mergeCell ref="A48:E48"/>
    <mergeCell ref="B46:B47"/>
    <mergeCell ref="A45:E45"/>
    <mergeCell ref="A46:A47"/>
    <mergeCell ref="A68:E68"/>
    <mergeCell ref="A61:E61"/>
    <mergeCell ref="A64:A66"/>
    <mergeCell ref="B64:B66"/>
    <mergeCell ref="A63:I63"/>
    <mergeCell ref="A67:E67"/>
    <mergeCell ref="A53:I53"/>
    <mergeCell ref="G2:H2"/>
    <mergeCell ref="A50:E50"/>
    <mergeCell ref="A51:I51"/>
    <mergeCell ref="A54:A60"/>
    <mergeCell ref="B54:B60"/>
    <mergeCell ref="A4:I4"/>
    <mergeCell ref="A9:I9"/>
    <mergeCell ref="A10:A13"/>
    <mergeCell ref="B10:B13"/>
    <mergeCell ref="A14:E14"/>
    <mergeCell ref="A7:E7"/>
    <mergeCell ref="A5:A6"/>
    <mergeCell ref="B5:B6"/>
    <mergeCell ref="A17:E17"/>
    <mergeCell ref="A18:A20"/>
    <mergeCell ref="B18:B20"/>
  </mergeCells>
  <pageMargins left="0.7" right="0.7" top="0.75" bottom="0.75" header="0.3" footer="0.3"/>
  <pageSetup paperSize="9" scale="13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9"/>
  <sheetViews>
    <sheetView view="pageBreakPreview" zoomScale="35" zoomScaleNormal="70" zoomScaleSheetLayoutView="35" workbookViewId="0">
      <selection activeCell="A3" sqref="A3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2" spans="1:9" ht="92.25" x14ac:dyDescent="1.05">
      <c r="A2" s="19"/>
      <c r="B2" s="20"/>
      <c r="C2" s="85" t="s">
        <v>214</v>
      </c>
      <c r="D2" s="21"/>
      <c r="E2" s="21"/>
      <c r="F2" s="21"/>
      <c r="G2" s="21"/>
      <c r="H2" s="21"/>
      <c r="I2" s="92" t="s">
        <v>338</v>
      </c>
    </row>
    <row r="3" spans="1:9" ht="65.25" thickBot="1" x14ac:dyDescent="0.95">
      <c r="A3" s="92"/>
      <c r="B3" s="90"/>
      <c r="C3" s="107" t="s">
        <v>227</v>
      </c>
      <c r="D3" s="91"/>
      <c r="E3" s="91"/>
      <c r="F3" s="91"/>
      <c r="G3" s="312" t="s">
        <v>268</v>
      </c>
      <c r="H3" s="313"/>
      <c r="I3" s="91"/>
    </row>
    <row r="4" spans="1:9" ht="144" customHeight="1" thickBot="1" x14ac:dyDescent="0.3">
      <c r="A4" s="126" t="s">
        <v>0</v>
      </c>
      <c r="B4" s="126" t="s">
        <v>1</v>
      </c>
      <c r="C4" s="126" t="s">
        <v>2</v>
      </c>
      <c r="D4" s="126" t="s">
        <v>3</v>
      </c>
      <c r="E4" s="126" t="s">
        <v>4</v>
      </c>
      <c r="F4" s="126" t="s">
        <v>5</v>
      </c>
      <c r="G4" s="126" t="s">
        <v>6</v>
      </c>
      <c r="H4" s="126" t="s">
        <v>7</v>
      </c>
      <c r="I4" s="124" t="s">
        <v>8</v>
      </c>
    </row>
    <row r="5" spans="1:9" ht="80.099999999999994" customHeight="1" thickBot="1" x14ac:dyDescent="0.3">
      <c r="A5" s="315" t="s">
        <v>9</v>
      </c>
      <c r="B5" s="316"/>
      <c r="C5" s="316"/>
      <c r="D5" s="316"/>
      <c r="E5" s="316"/>
      <c r="F5" s="316"/>
      <c r="G5" s="316"/>
      <c r="H5" s="316"/>
      <c r="I5" s="317"/>
    </row>
    <row r="6" spans="1:9" ht="80.099999999999994" customHeight="1" thickBot="1" x14ac:dyDescent="0.3">
      <c r="A6" s="291" t="s">
        <v>239</v>
      </c>
      <c r="B6" s="295">
        <v>20</v>
      </c>
      <c r="C6" s="110" t="s">
        <v>283</v>
      </c>
      <c r="D6" s="111">
        <v>3</v>
      </c>
      <c r="E6" s="111">
        <v>1.8</v>
      </c>
      <c r="F6" s="111"/>
      <c r="G6" s="111"/>
      <c r="H6" s="111"/>
      <c r="I6" s="111"/>
    </row>
    <row r="7" spans="1:9" ht="80.099999999999994" customHeight="1" thickBot="1" x14ac:dyDescent="0.75">
      <c r="A7" s="311"/>
      <c r="B7" s="323"/>
      <c r="C7" s="97" t="s">
        <v>40</v>
      </c>
      <c r="D7" s="112">
        <v>20</v>
      </c>
      <c r="E7" s="112">
        <v>20</v>
      </c>
      <c r="F7" s="112">
        <v>0.56000000000000005</v>
      </c>
      <c r="G7" s="112">
        <v>0.64</v>
      </c>
      <c r="H7" s="112">
        <v>0.94</v>
      </c>
      <c r="I7" s="112">
        <v>11.8</v>
      </c>
    </row>
    <row r="8" spans="1:9" ht="80.099999999999994" customHeight="1" thickBot="1" x14ac:dyDescent="0.95">
      <c r="A8" s="310"/>
      <c r="B8" s="289"/>
      <c r="C8" s="289"/>
      <c r="D8" s="289"/>
      <c r="E8" s="290"/>
      <c r="F8" s="125">
        <f>F7</f>
        <v>0.56000000000000005</v>
      </c>
      <c r="G8" s="125">
        <f>G6+G7</f>
        <v>0.64</v>
      </c>
      <c r="H8" s="125">
        <f>H7</f>
        <v>0.94</v>
      </c>
      <c r="I8" s="125">
        <f>I7</f>
        <v>11.8</v>
      </c>
    </row>
    <row r="9" spans="1:9" ht="80.099999999999994" customHeight="1" thickBot="1" x14ac:dyDescent="0.3">
      <c r="A9" s="143" t="s">
        <v>113</v>
      </c>
      <c r="B9" s="109">
        <v>90</v>
      </c>
      <c r="C9" s="110" t="s">
        <v>284</v>
      </c>
      <c r="D9" s="111">
        <v>90</v>
      </c>
      <c r="E9" s="111">
        <v>90</v>
      </c>
      <c r="F9" s="111">
        <v>0.64</v>
      </c>
      <c r="G9" s="111"/>
      <c r="H9" s="111">
        <v>10.52</v>
      </c>
      <c r="I9" s="111">
        <v>47.68</v>
      </c>
    </row>
    <row r="10" spans="1:9" ht="80.099999999999994" customHeight="1" thickBot="1" x14ac:dyDescent="0.75">
      <c r="A10" s="310"/>
      <c r="B10" s="320"/>
      <c r="C10" s="320"/>
      <c r="D10" s="320"/>
      <c r="E10" s="320"/>
      <c r="F10" s="320"/>
      <c r="G10" s="320"/>
      <c r="H10" s="320"/>
      <c r="I10" s="327"/>
    </row>
    <row r="11" spans="1:9" ht="80.099999999999994" customHeight="1" thickBot="1" x14ac:dyDescent="0.3">
      <c r="A11" s="344" t="s">
        <v>133</v>
      </c>
      <c r="B11" s="302">
        <v>160</v>
      </c>
      <c r="C11" s="113" t="s">
        <v>63</v>
      </c>
      <c r="D11" s="202">
        <v>11</v>
      </c>
      <c r="E11" s="202">
        <v>11</v>
      </c>
      <c r="F11" s="202">
        <v>0.69</v>
      </c>
      <c r="G11" s="202">
        <v>0.1</v>
      </c>
      <c r="H11" s="202">
        <v>7.82</v>
      </c>
      <c r="I11" s="202">
        <v>35.86</v>
      </c>
    </row>
    <row r="12" spans="1:9" ht="80.099999999999994" customHeight="1" thickBot="1" x14ac:dyDescent="0.3">
      <c r="A12" s="345"/>
      <c r="B12" s="345"/>
      <c r="C12" s="113" t="s">
        <v>37</v>
      </c>
      <c r="D12" s="202">
        <v>20</v>
      </c>
      <c r="E12" s="202">
        <v>20</v>
      </c>
      <c r="F12" s="202">
        <v>2.2999999999999998</v>
      </c>
      <c r="G12" s="202">
        <v>0.66</v>
      </c>
      <c r="H12" s="202">
        <v>13.3</v>
      </c>
      <c r="I12" s="202">
        <v>69.599999999999994</v>
      </c>
    </row>
    <row r="13" spans="1:9" ht="80.099999999999994" customHeight="1" thickBot="1" x14ac:dyDescent="0.75">
      <c r="A13" s="345"/>
      <c r="B13" s="345"/>
      <c r="C13" s="97" t="s">
        <v>40</v>
      </c>
      <c r="D13" s="202">
        <v>100</v>
      </c>
      <c r="E13" s="202">
        <v>100</v>
      </c>
      <c r="F13" s="202">
        <v>2.8</v>
      </c>
      <c r="G13" s="202">
        <v>3.2</v>
      </c>
      <c r="H13" s="202">
        <v>4.7</v>
      </c>
      <c r="I13" s="202">
        <v>59</v>
      </c>
    </row>
    <row r="14" spans="1:9" ht="80.099999999999994" customHeight="1" thickBot="1" x14ac:dyDescent="0.75">
      <c r="A14" s="345"/>
      <c r="B14" s="345"/>
      <c r="C14" s="97" t="s">
        <v>39</v>
      </c>
      <c r="D14" s="199">
        <v>3</v>
      </c>
      <c r="E14" s="199">
        <v>3</v>
      </c>
      <c r="F14" s="199"/>
      <c r="G14" s="199"/>
      <c r="H14" s="199">
        <v>2.86</v>
      </c>
      <c r="I14" s="199">
        <v>11.7</v>
      </c>
    </row>
    <row r="15" spans="1:9" ht="80.099999999999994" customHeight="1" thickBot="1" x14ac:dyDescent="0.75">
      <c r="A15" s="345"/>
      <c r="B15" s="345"/>
      <c r="C15" s="97" t="s">
        <v>11</v>
      </c>
      <c r="D15" s="259">
        <v>5</v>
      </c>
      <c r="E15" s="259">
        <v>5</v>
      </c>
      <c r="F15" s="259">
        <v>0.02</v>
      </c>
      <c r="G15" s="259">
        <v>3.92</v>
      </c>
      <c r="H15" s="259">
        <v>0.02</v>
      </c>
      <c r="I15" s="259">
        <v>36.700000000000003</v>
      </c>
    </row>
    <row r="16" spans="1:9" ht="80.099999999999994" customHeight="1" thickBot="1" x14ac:dyDescent="0.75">
      <c r="A16" s="300"/>
      <c r="B16" s="300"/>
      <c r="C16" s="300"/>
      <c r="D16" s="300"/>
      <c r="E16" s="300"/>
      <c r="F16" s="125">
        <f>SUM(F11:F15)</f>
        <v>5.8099999999999987</v>
      </c>
      <c r="G16" s="125">
        <f>SUM(G11:G15)</f>
        <v>7.88</v>
      </c>
      <c r="H16" s="125">
        <f>SUM(H11:H15)</f>
        <v>28.7</v>
      </c>
      <c r="I16" s="125">
        <f>SUM(I11:I15)</f>
        <v>212.85999999999996</v>
      </c>
    </row>
    <row r="17" spans="1:9" ht="80.099999999999994" customHeight="1" thickBot="1" x14ac:dyDescent="0.3">
      <c r="A17" s="291" t="s">
        <v>366</v>
      </c>
      <c r="B17" s="347" t="s">
        <v>252</v>
      </c>
      <c r="C17" s="110" t="s">
        <v>12</v>
      </c>
      <c r="D17" s="223">
        <v>25</v>
      </c>
      <c r="E17" s="223">
        <v>25</v>
      </c>
      <c r="F17" s="223">
        <v>1.77</v>
      </c>
      <c r="G17" s="223">
        <v>0.27</v>
      </c>
      <c r="H17" s="223">
        <v>11.6</v>
      </c>
      <c r="I17" s="223">
        <v>57.25</v>
      </c>
    </row>
    <row r="18" spans="1:9" ht="80.099999999999994" customHeight="1" thickBot="1" x14ac:dyDescent="0.3">
      <c r="A18" s="292"/>
      <c r="B18" s="348"/>
      <c r="C18" s="110" t="s">
        <v>349</v>
      </c>
      <c r="D18" s="223">
        <v>5</v>
      </c>
      <c r="E18" s="223">
        <v>5</v>
      </c>
      <c r="F18" s="223">
        <v>1.3</v>
      </c>
      <c r="G18" s="223">
        <v>1.35</v>
      </c>
      <c r="H18" s="223"/>
      <c r="I18" s="223">
        <v>17.350000000000001</v>
      </c>
    </row>
    <row r="19" spans="1:9" ht="80.099999999999994" customHeight="1" thickBot="1" x14ac:dyDescent="0.75">
      <c r="A19" s="300"/>
      <c r="B19" s="300"/>
      <c r="C19" s="300"/>
      <c r="D19" s="300"/>
      <c r="E19" s="300"/>
      <c r="F19" s="125">
        <f>SUM(F17:F18)</f>
        <v>3.0700000000000003</v>
      </c>
      <c r="G19" s="125">
        <f>SUM(G17:G18)</f>
        <v>1.62</v>
      </c>
      <c r="H19" s="125">
        <f>SUM(H17:H18)</f>
        <v>11.6</v>
      </c>
      <c r="I19" s="125">
        <f>SUM(I17:I18)</f>
        <v>74.599999999999994</v>
      </c>
    </row>
    <row r="20" spans="1:9" ht="80.099999999999994" customHeight="1" thickBot="1" x14ac:dyDescent="0.75">
      <c r="A20" s="340" t="s">
        <v>46</v>
      </c>
      <c r="B20" s="302">
        <v>150</v>
      </c>
      <c r="C20" s="97" t="s">
        <v>38</v>
      </c>
      <c r="D20" s="206">
        <v>1</v>
      </c>
      <c r="E20" s="206">
        <v>1</v>
      </c>
      <c r="F20" s="206"/>
      <c r="G20" s="206"/>
      <c r="H20" s="206">
        <v>0.64</v>
      </c>
      <c r="I20" s="206">
        <v>2.94</v>
      </c>
    </row>
    <row r="21" spans="1:9" ht="80.099999999999994" customHeight="1" thickBot="1" x14ac:dyDescent="0.75">
      <c r="A21" s="341"/>
      <c r="B21" s="302"/>
      <c r="C21" s="97" t="s">
        <v>22</v>
      </c>
      <c r="D21" s="215">
        <v>100</v>
      </c>
      <c r="E21" s="215">
        <v>100</v>
      </c>
      <c r="F21" s="215">
        <v>2.8</v>
      </c>
      <c r="G21" s="215">
        <v>3.2</v>
      </c>
      <c r="H21" s="215">
        <v>4.7</v>
      </c>
      <c r="I21" s="215">
        <v>59</v>
      </c>
    </row>
    <row r="22" spans="1:9" ht="80.099999999999994" customHeight="1" thickBot="1" x14ac:dyDescent="0.75">
      <c r="A22" s="361"/>
      <c r="B22" s="302"/>
      <c r="C22" s="97" t="s">
        <v>13</v>
      </c>
      <c r="D22" s="123">
        <v>8</v>
      </c>
      <c r="E22" s="123">
        <v>8</v>
      </c>
      <c r="F22" s="123"/>
      <c r="G22" s="123"/>
      <c r="H22" s="123">
        <v>7.64</v>
      </c>
      <c r="I22" s="123">
        <v>31.2</v>
      </c>
    </row>
    <row r="23" spans="1:9" ht="80.099999999999994" customHeight="1" thickBot="1" x14ac:dyDescent="0.75">
      <c r="A23" s="300"/>
      <c r="B23" s="300"/>
      <c r="C23" s="300"/>
      <c r="D23" s="300"/>
      <c r="E23" s="300"/>
      <c r="F23" s="125">
        <f>SUM(F20:F22)</f>
        <v>2.8</v>
      </c>
      <c r="G23" s="125">
        <f>SUM(G20:G22)</f>
        <v>3.2</v>
      </c>
      <c r="H23" s="125">
        <f>SUM(H20:H22)</f>
        <v>12.98</v>
      </c>
      <c r="I23" s="125">
        <f>SUM(I20:I22)</f>
        <v>93.14</v>
      </c>
    </row>
    <row r="24" spans="1:9" ht="80.099999999999994" customHeight="1" thickBot="1" x14ac:dyDescent="0.3">
      <c r="A24" s="299" t="s">
        <v>28</v>
      </c>
      <c r="B24" s="299"/>
      <c r="C24" s="299"/>
      <c r="D24" s="299"/>
      <c r="E24" s="299"/>
      <c r="F24" s="164">
        <f>F8+F9+F16+F19+F23</f>
        <v>12.879999999999999</v>
      </c>
      <c r="G24" s="164">
        <f>G8+G9+G16+G19+G23</f>
        <v>13.34</v>
      </c>
      <c r="H24" s="164">
        <f>H8+H9+H16+H19+H23</f>
        <v>64.739999999999995</v>
      </c>
      <c r="I24" s="164">
        <f>I8+I9+I16+I19+I23</f>
        <v>440.07999999999993</v>
      </c>
    </row>
    <row r="25" spans="1:9" ht="80.099999999999994" customHeight="1" thickBot="1" x14ac:dyDescent="0.3">
      <c r="A25" s="299" t="s">
        <v>14</v>
      </c>
      <c r="B25" s="299"/>
      <c r="C25" s="299"/>
      <c r="D25" s="299"/>
      <c r="E25" s="299"/>
      <c r="F25" s="299"/>
      <c r="G25" s="299"/>
      <c r="H25" s="299"/>
      <c r="I25" s="299"/>
    </row>
    <row r="26" spans="1:9" ht="80.099999999999994" customHeight="1" thickBot="1" x14ac:dyDescent="0.75">
      <c r="A26" s="95" t="s">
        <v>89</v>
      </c>
      <c r="B26" s="124">
        <v>125</v>
      </c>
      <c r="C26" s="97" t="s">
        <v>287</v>
      </c>
      <c r="D26" s="111">
        <v>125</v>
      </c>
      <c r="E26" s="111">
        <v>125</v>
      </c>
      <c r="F26" s="111"/>
      <c r="G26" s="111"/>
      <c r="H26" s="111">
        <v>8.75</v>
      </c>
      <c r="I26" s="111">
        <v>35</v>
      </c>
    </row>
    <row r="27" spans="1:9" ht="80.099999999999994" customHeight="1" thickBot="1" x14ac:dyDescent="0.3">
      <c r="A27" s="315" t="s">
        <v>15</v>
      </c>
      <c r="B27" s="316"/>
      <c r="C27" s="316"/>
      <c r="D27" s="316"/>
      <c r="E27" s="316"/>
      <c r="F27" s="316"/>
      <c r="G27" s="316"/>
      <c r="H27" s="316"/>
      <c r="I27" s="317"/>
    </row>
    <row r="28" spans="1:9" ht="80.099999999999994" customHeight="1" thickBot="1" x14ac:dyDescent="0.3">
      <c r="A28" s="328" t="s">
        <v>54</v>
      </c>
      <c r="B28" s="295">
        <v>35</v>
      </c>
      <c r="C28" s="110" t="s">
        <v>305</v>
      </c>
      <c r="D28" s="111">
        <v>20</v>
      </c>
      <c r="E28" s="111">
        <v>18</v>
      </c>
      <c r="F28" s="111">
        <v>0.08</v>
      </c>
      <c r="G28" s="111"/>
      <c r="H28" s="111">
        <v>1.76</v>
      </c>
      <c r="I28" s="111">
        <v>16.399999999999999</v>
      </c>
    </row>
    <row r="29" spans="1:9" ht="80.099999999999994" customHeight="1" thickBot="1" x14ac:dyDescent="0.3">
      <c r="A29" s="357"/>
      <c r="B29" s="293"/>
      <c r="C29" s="114" t="s">
        <v>304</v>
      </c>
      <c r="D29" s="112">
        <v>15</v>
      </c>
      <c r="E29" s="112">
        <v>13</v>
      </c>
      <c r="F29" s="112">
        <v>7.0000000000000007E-2</v>
      </c>
      <c r="G29" s="112">
        <v>0.06</v>
      </c>
      <c r="H29" s="112">
        <v>1.07</v>
      </c>
      <c r="I29" s="112">
        <v>7.94</v>
      </c>
    </row>
    <row r="30" spans="1:9" ht="80.099999999999994" customHeight="1" thickBot="1" x14ac:dyDescent="0.3">
      <c r="A30" s="357"/>
      <c r="B30" s="293"/>
      <c r="C30" s="114" t="s">
        <v>303</v>
      </c>
      <c r="D30" s="112">
        <v>15</v>
      </c>
      <c r="E30" s="112">
        <v>12</v>
      </c>
      <c r="F30" s="112">
        <v>0.18</v>
      </c>
      <c r="G30" s="112"/>
      <c r="H30" s="112">
        <v>2.52</v>
      </c>
      <c r="I30" s="112">
        <v>10.92</v>
      </c>
    </row>
    <row r="31" spans="1:9" ht="80.099999999999994" customHeight="1" thickBot="1" x14ac:dyDescent="0.75">
      <c r="A31" s="358"/>
      <c r="B31" s="294"/>
      <c r="C31" s="97" t="s">
        <v>39</v>
      </c>
      <c r="D31" s="123">
        <v>2</v>
      </c>
      <c r="E31" s="123">
        <v>2</v>
      </c>
      <c r="F31" s="123"/>
      <c r="G31" s="123"/>
      <c r="H31" s="123">
        <v>1.91</v>
      </c>
      <c r="I31" s="123">
        <v>7.8</v>
      </c>
    </row>
    <row r="32" spans="1:9" ht="80.099999999999994" customHeight="1" thickBot="1" x14ac:dyDescent="0.75">
      <c r="A32" s="300"/>
      <c r="B32" s="300"/>
      <c r="C32" s="300"/>
      <c r="D32" s="300"/>
      <c r="E32" s="300"/>
      <c r="F32" s="125">
        <f>SUM(F28:F31)</f>
        <v>0.33</v>
      </c>
      <c r="G32" s="125">
        <f>SUM(G28:G31)</f>
        <v>0.06</v>
      </c>
      <c r="H32" s="125">
        <f>SUM(H28:H31)</f>
        <v>7.26</v>
      </c>
      <c r="I32" s="125">
        <f>SUM(I28:I31)</f>
        <v>43.059999999999995</v>
      </c>
    </row>
    <row r="33" spans="1:9" ht="80.099999999999994" customHeight="1" thickBot="1" x14ac:dyDescent="0.3">
      <c r="A33" s="328" t="s">
        <v>330</v>
      </c>
      <c r="B33" s="295">
        <v>200</v>
      </c>
      <c r="C33" s="110" t="s">
        <v>302</v>
      </c>
      <c r="D33" s="111">
        <v>80</v>
      </c>
      <c r="E33" s="111">
        <v>40</v>
      </c>
      <c r="F33" s="111">
        <v>6.4</v>
      </c>
      <c r="G33" s="111">
        <v>0.24</v>
      </c>
      <c r="H33" s="111"/>
      <c r="I33" s="111">
        <v>27.6</v>
      </c>
    </row>
    <row r="34" spans="1:9" ht="80.099999999999994" customHeight="1" thickBot="1" x14ac:dyDescent="0.75">
      <c r="A34" s="357"/>
      <c r="B34" s="293"/>
      <c r="C34" s="114" t="s">
        <v>19</v>
      </c>
      <c r="D34" s="267">
        <v>40</v>
      </c>
      <c r="E34" s="267">
        <v>28</v>
      </c>
      <c r="F34" s="267">
        <v>0.5</v>
      </c>
      <c r="G34" s="267">
        <v>0.11</v>
      </c>
      <c r="H34" s="267">
        <v>4.5599999999999996</v>
      </c>
      <c r="I34" s="267">
        <v>22.4</v>
      </c>
    </row>
    <row r="35" spans="1:9" ht="80.099999999999994" customHeight="1" thickBot="1" x14ac:dyDescent="0.3">
      <c r="A35" s="357"/>
      <c r="B35" s="293"/>
      <c r="C35" s="114" t="s">
        <v>20</v>
      </c>
      <c r="D35" s="112">
        <v>15</v>
      </c>
      <c r="E35" s="112">
        <v>12</v>
      </c>
      <c r="F35" s="112">
        <v>0.02</v>
      </c>
      <c r="G35" s="112"/>
      <c r="H35" s="112">
        <v>1.2</v>
      </c>
      <c r="I35" s="112">
        <v>5.04</v>
      </c>
    </row>
    <row r="36" spans="1:9" ht="80.099999999999994" customHeight="1" thickBot="1" x14ac:dyDescent="0.3">
      <c r="A36" s="357"/>
      <c r="B36" s="293"/>
      <c r="C36" s="113" t="s">
        <v>21</v>
      </c>
      <c r="D36" s="112">
        <v>10</v>
      </c>
      <c r="E36" s="112">
        <v>8</v>
      </c>
      <c r="F36" s="112">
        <v>0.02</v>
      </c>
      <c r="G36" s="112">
        <v>0.01</v>
      </c>
      <c r="H36" s="112">
        <v>0.56999999999999995</v>
      </c>
      <c r="I36" s="112">
        <v>2.7</v>
      </c>
    </row>
    <row r="37" spans="1:9" ht="80.099999999999994" customHeight="1" thickBot="1" x14ac:dyDescent="0.3">
      <c r="A37" s="357"/>
      <c r="B37" s="293"/>
      <c r="C37" s="114" t="s">
        <v>71</v>
      </c>
      <c r="D37" s="112">
        <v>5</v>
      </c>
      <c r="E37" s="112">
        <v>5</v>
      </c>
      <c r="F37" s="112">
        <v>0.31</v>
      </c>
      <c r="G37" s="112">
        <v>0.04</v>
      </c>
      <c r="H37" s="112">
        <v>3.56</v>
      </c>
      <c r="I37" s="112">
        <v>16.3</v>
      </c>
    </row>
    <row r="38" spans="1:9" ht="80.099999999999994" customHeight="1" thickBot="1" x14ac:dyDescent="0.75">
      <c r="A38" s="357"/>
      <c r="B38" s="293"/>
      <c r="C38" s="97" t="s">
        <v>250</v>
      </c>
      <c r="D38" s="199">
        <v>5</v>
      </c>
      <c r="E38" s="199">
        <v>4.25</v>
      </c>
      <c r="F38" s="199">
        <v>0.62</v>
      </c>
      <c r="G38" s="199">
        <v>1.25</v>
      </c>
      <c r="H38" s="199">
        <v>0.02</v>
      </c>
      <c r="I38" s="199">
        <v>14.11</v>
      </c>
    </row>
    <row r="39" spans="1:9" ht="80.099999999999994" customHeight="1" thickBot="1" x14ac:dyDescent="0.3">
      <c r="A39" s="358"/>
      <c r="B39" s="293"/>
      <c r="C39" s="114" t="s">
        <v>17</v>
      </c>
      <c r="D39" s="112">
        <v>2</v>
      </c>
      <c r="E39" s="112">
        <v>2</v>
      </c>
      <c r="F39" s="112"/>
      <c r="G39" s="112">
        <v>1.88</v>
      </c>
      <c r="H39" s="112"/>
      <c r="I39" s="112">
        <v>17.46</v>
      </c>
    </row>
    <row r="40" spans="1:9" ht="80.099999999999994" customHeight="1" thickBot="1" x14ac:dyDescent="0.75">
      <c r="A40" s="300"/>
      <c r="B40" s="300"/>
      <c r="C40" s="300"/>
      <c r="D40" s="300"/>
      <c r="E40" s="300"/>
      <c r="F40" s="125">
        <f>SUM(F33:F39)</f>
        <v>7.8699999999999992</v>
      </c>
      <c r="G40" s="125">
        <f>SUM(G33:G39)</f>
        <v>3.53</v>
      </c>
      <c r="H40" s="125">
        <f>SUM(H33:H39)</f>
        <v>9.91</v>
      </c>
      <c r="I40" s="125">
        <f>SUM(I33:I39)</f>
        <v>105.61000000000001</v>
      </c>
    </row>
    <row r="41" spans="1:9" ht="80.099999999999994" customHeight="1" thickBot="1" x14ac:dyDescent="0.75">
      <c r="A41" s="291" t="s">
        <v>134</v>
      </c>
      <c r="B41" s="295">
        <v>150</v>
      </c>
      <c r="C41" s="114" t="s">
        <v>42</v>
      </c>
      <c r="D41" s="158">
        <v>40</v>
      </c>
      <c r="E41" s="158">
        <v>40</v>
      </c>
      <c r="F41" s="158">
        <v>8</v>
      </c>
      <c r="G41" s="158">
        <v>3.91</v>
      </c>
      <c r="H41" s="158"/>
      <c r="I41" s="158">
        <v>67.2</v>
      </c>
    </row>
    <row r="42" spans="1:9" ht="80.099999999999994" customHeight="1" thickBot="1" x14ac:dyDescent="0.3">
      <c r="A42" s="355"/>
      <c r="B42" s="355"/>
      <c r="C42" s="110" t="s">
        <v>292</v>
      </c>
      <c r="D42" s="111">
        <v>200</v>
      </c>
      <c r="E42" s="111">
        <v>160</v>
      </c>
      <c r="F42" s="111">
        <v>2.66</v>
      </c>
      <c r="G42" s="111">
        <v>0.14000000000000001</v>
      </c>
      <c r="H42" s="111">
        <v>6.96</v>
      </c>
      <c r="I42" s="111">
        <v>40</v>
      </c>
    </row>
    <row r="43" spans="1:9" ht="80.099999999999994" customHeight="1" thickBot="1" x14ac:dyDescent="0.3">
      <c r="A43" s="355"/>
      <c r="B43" s="355"/>
      <c r="C43" s="113" t="s">
        <v>21</v>
      </c>
      <c r="D43" s="111">
        <v>10</v>
      </c>
      <c r="E43" s="111">
        <v>8</v>
      </c>
      <c r="F43" s="111">
        <v>0.02</v>
      </c>
      <c r="G43" s="111"/>
      <c r="H43" s="111">
        <v>0.57999999999999996</v>
      </c>
      <c r="I43" s="111">
        <v>2.7</v>
      </c>
    </row>
    <row r="44" spans="1:9" ht="80.099999999999994" customHeight="1" thickBot="1" x14ac:dyDescent="0.3">
      <c r="A44" s="355"/>
      <c r="B44" s="355"/>
      <c r="C44" s="114" t="s">
        <v>20</v>
      </c>
      <c r="D44" s="112">
        <v>13</v>
      </c>
      <c r="E44" s="112">
        <v>10</v>
      </c>
      <c r="F44" s="112">
        <v>0.14000000000000001</v>
      </c>
      <c r="G44" s="112"/>
      <c r="H44" s="112">
        <v>0.91</v>
      </c>
      <c r="I44" s="112">
        <v>4.0999999999999996</v>
      </c>
    </row>
    <row r="45" spans="1:9" ht="80.099999999999994" customHeight="1" thickBot="1" x14ac:dyDescent="0.75">
      <c r="A45" s="355"/>
      <c r="B45" s="355"/>
      <c r="C45" s="114" t="s">
        <v>17</v>
      </c>
      <c r="D45" s="200">
        <v>4</v>
      </c>
      <c r="E45" s="200">
        <v>4</v>
      </c>
      <c r="F45" s="200"/>
      <c r="G45" s="200">
        <v>3.75</v>
      </c>
      <c r="H45" s="200"/>
      <c r="I45" s="200">
        <v>34.92</v>
      </c>
    </row>
    <row r="46" spans="1:9" ht="80.099999999999994" customHeight="1" thickBot="1" x14ac:dyDescent="0.75">
      <c r="A46" s="356"/>
      <c r="B46" s="356"/>
      <c r="C46" s="97" t="s">
        <v>11</v>
      </c>
      <c r="D46" s="112">
        <v>6</v>
      </c>
      <c r="E46" s="112">
        <v>6</v>
      </c>
      <c r="F46" s="112">
        <v>0.02</v>
      </c>
      <c r="G46" s="112">
        <v>4.71</v>
      </c>
      <c r="H46" s="112">
        <v>0.03</v>
      </c>
      <c r="I46" s="112">
        <v>44.04</v>
      </c>
    </row>
    <row r="47" spans="1:9" ht="80.099999999999994" customHeight="1" thickBot="1" x14ac:dyDescent="0.75">
      <c r="A47" s="300"/>
      <c r="B47" s="300"/>
      <c r="C47" s="300"/>
      <c r="D47" s="300"/>
      <c r="E47" s="300"/>
      <c r="F47" s="125">
        <f>SUM(F41:F46)</f>
        <v>10.84</v>
      </c>
      <c r="G47" s="125">
        <f>SUM(G41:G46)</f>
        <v>12.51</v>
      </c>
      <c r="H47" s="125">
        <f>SUM(H41:H46)</f>
        <v>8.4799999999999986</v>
      </c>
      <c r="I47" s="125">
        <f>SUM(I41:I46)</f>
        <v>192.96</v>
      </c>
    </row>
    <row r="48" spans="1:9" ht="80.099999999999994" customHeight="1" thickBot="1" x14ac:dyDescent="0.75">
      <c r="A48" s="291" t="s">
        <v>43</v>
      </c>
      <c r="B48" s="295">
        <v>150</v>
      </c>
      <c r="C48" s="97" t="s">
        <v>267</v>
      </c>
      <c r="D48" s="123">
        <v>8</v>
      </c>
      <c r="E48" s="123">
        <v>8</v>
      </c>
      <c r="F48" s="123">
        <v>0.18</v>
      </c>
      <c r="G48" s="123">
        <v>0.22</v>
      </c>
      <c r="H48" s="123">
        <v>3.84</v>
      </c>
      <c r="I48" s="123">
        <v>15.92</v>
      </c>
    </row>
    <row r="49" spans="1:9" ht="80.099999999999994" customHeight="1" thickBot="1" x14ac:dyDescent="0.75">
      <c r="A49" s="353"/>
      <c r="B49" s="353"/>
      <c r="C49" s="97" t="s">
        <v>39</v>
      </c>
      <c r="D49" s="112">
        <v>9</v>
      </c>
      <c r="E49" s="112">
        <v>9</v>
      </c>
      <c r="F49" s="112"/>
      <c r="G49" s="112"/>
      <c r="H49" s="112">
        <v>8.6</v>
      </c>
      <c r="I49" s="112">
        <v>35.1</v>
      </c>
    </row>
    <row r="50" spans="1:9" ht="80.099999999999994" customHeight="1" thickBot="1" x14ac:dyDescent="0.75">
      <c r="A50" s="300"/>
      <c r="B50" s="300"/>
      <c r="C50" s="300"/>
      <c r="D50" s="300"/>
      <c r="E50" s="300"/>
      <c r="F50" s="125">
        <f>SUM(F48:F49)</f>
        <v>0.18</v>
      </c>
      <c r="G50" s="125">
        <f>SUM(G48:G49)</f>
        <v>0.22</v>
      </c>
      <c r="H50" s="125">
        <f>SUM(H48:H49)</f>
        <v>12.44</v>
      </c>
      <c r="I50" s="125">
        <f>SUM(I48:I49)</f>
        <v>51.02</v>
      </c>
    </row>
    <row r="51" spans="1:9" ht="80.099999999999994" customHeight="1" thickBot="1" x14ac:dyDescent="0.75">
      <c r="A51" s="95" t="s">
        <v>44</v>
      </c>
      <c r="B51" s="144">
        <v>25</v>
      </c>
      <c r="C51" s="97" t="s">
        <v>23</v>
      </c>
      <c r="D51" s="140">
        <v>25</v>
      </c>
      <c r="E51" s="140">
        <v>25</v>
      </c>
      <c r="F51" s="140">
        <v>1.3</v>
      </c>
      <c r="G51" s="140">
        <v>0.3</v>
      </c>
      <c r="H51" s="140">
        <v>11.07</v>
      </c>
      <c r="I51" s="140">
        <v>53.5</v>
      </c>
    </row>
    <row r="52" spans="1:9" ht="80.099999999999994" customHeight="1" thickBot="1" x14ac:dyDescent="0.3">
      <c r="A52" s="299" t="s">
        <v>27</v>
      </c>
      <c r="B52" s="299"/>
      <c r="C52" s="299"/>
      <c r="D52" s="299"/>
      <c r="E52" s="299"/>
      <c r="F52" s="280">
        <f t="shared" ref="F52:H52" si="0">F32+F40+F47+F50+F51</f>
        <v>20.52</v>
      </c>
      <c r="G52" s="280">
        <f t="shared" si="0"/>
        <v>16.62</v>
      </c>
      <c r="H52" s="280">
        <f t="shared" si="0"/>
        <v>49.16</v>
      </c>
      <c r="I52" s="164">
        <f>I32+I40+I47+I50+I51</f>
        <v>446.15</v>
      </c>
    </row>
    <row r="53" spans="1:9" ht="80.099999999999994" customHeight="1" thickBot="1" x14ac:dyDescent="0.3">
      <c r="A53" s="299" t="s">
        <v>24</v>
      </c>
      <c r="B53" s="299"/>
      <c r="C53" s="299"/>
      <c r="D53" s="299"/>
      <c r="E53" s="299"/>
      <c r="F53" s="299"/>
      <c r="G53" s="299"/>
      <c r="H53" s="299"/>
      <c r="I53" s="299"/>
    </row>
    <row r="54" spans="1:9" ht="80.099999999999994" customHeight="1" thickBot="1" x14ac:dyDescent="0.3">
      <c r="A54" s="224" t="s">
        <v>341</v>
      </c>
      <c r="B54" s="216">
        <v>50</v>
      </c>
      <c r="C54" s="197" t="s">
        <v>342</v>
      </c>
      <c r="D54" s="216">
        <v>5</v>
      </c>
      <c r="E54" s="218">
        <v>5</v>
      </c>
      <c r="F54" s="111">
        <v>0.2</v>
      </c>
      <c r="G54" s="111"/>
      <c r="H54" s="111">
        <v>3.4</v>
      </c>
      <c r="I54" s="111">
        <v>1.4</v>
      </c>
    </row>
    <row r="55" spans="1:9" ht="80.099999999999994" customHeight="1" thickBot="1" x14ac:dyDescent="0.3">
      <c r="A55" s="315"/>
      <c r="B55" s="318"/>
      <c r="C55" s="318"/>
      <c r="D55" s="318"/>
      <c r="E55" s="318"/>
      <c r="F55" s="318"/>
      <c r="G55" s="318"/>
      <c r="H55" s="318"/>
      <c r="I55" s="319"/>
    </row>
    <row r="56" spans="1:9" ht="80.099999999999994" customHeight="1" thickBot="1" x14ac:dyDescent="0.75">
      <c r="A56" s="291" t="s">
        <v>360</v>
      </c>
      <c r="B56" s="295">
        <v>150</v>
      </c>
      <c r="C56" s="97" t="s">
        <v>40</v>
      </c>
      <c r="D56" s="112">
        <v>40</v>
      </c>
      <c r="E56" s="112">
        <v>40</v>
      </c>
      <c r="F56" s="112">
        <v>1.1200000000000001</v>
      </c>
      <c r="G56" s="112">
        <v>1.28</v>
      </c>
      <c r="H56" s="112">
        <v>1.87</v>
      </c>
      <c r="I56" s="112">
        <v>23.2</v>
      </c>
    </row>
    <row r="57" spans="1:9" ht="80.099999999999994" customHeight="1" thickBot="1" x14ac:dyDescent="0.75">
      <c r="A57" s="293"/>
      <c r="B57" s="293"/>
      <c r="C57" s="97" t="s">
        <v>11</v>
      </c>
      <c r="D57" s="265">
        <v>4</v>
      </c>
      <c r="E57" s="265">
        <v>4</v>
      </c>
      <c r="F57" s="265">
        <v>0.01</v>
      </c>
      <c r="G57" s="265">
        <v>3.14</v>
      </c>
      <c r="H57" s="265">
        <v>0.02</v>
      </c>
      <c r="I57" s="265">
        <v>29.36</v>
      </c>
    </row>
    <row r="58" spans="1:9" ht="80.099999999999994" customHeight="1" thickBot="1" x14ac:dyDescent="0.3">
      <c r="A58" s="293"/>
      <c r="B58" s="293"/>
      <c r="C58" s="114" t="s">
        <v>295</v>
      </c>
      <c r="D58" s="103">
        <v>5</v>
      </c>
      <c r="E58" s="103">
        <v>4.25</v>
      </c>
      <c r="F58" s="103">
        <v>0.62</v>
      </c>
      <c r="G58" s="103">
        <v>1.25</v>
      </c>
      <c r="H58" s="103">
        <v>0.02</v>
      </c>
      <c r="I58" s="103">
        <v>14.11</v>
      </c>
    </row>
    <row r="59" spans="1:9" ht="80.099999999999994" customHeight="1" thickBot="1" x14ac:dyDescent="0.3">
      <c r="A59" s="293"/>
      <c r="B59" s="293"/>
      <c r="C59" s="114" t="s">
        <v>19</v>
      </c>
      <c r="D59" s="112">
        <v>150</v>
      </c>
      <c r="E59" s="112">
        <v>105</v>
      </c>
      <c r="F59" s="112">
        <v>1.89</v>
      </c>
      <c r="G59" s="112">
        <v>0.41</v>
      </c>
      <c r="H59" s="112">
        <v>17.12</v>
      </c>
      <c r="I59" s="112">
        <v>84</v>
      </c>
    </row>
    <row r="60" spans="1:9" ht="80.099999999999994" customHeight="1" thickBot="1" x14ac:dyDescent="0.3">
      <c r="A60" s="294"/>
      <c r="B60" s="294"/>
      <c r="C60" s="114" t="s">
        <v>17</v>
      </c>
      <c r="D60" s="166">
        <v>3</v>
      </c>
      <c r="E60" s="166">
        <v>3</v>
      </c>
      <c r="F60" s="166"/>
      <c r="G60" s="166">
        <v>2.81</v>
      </c>
      <c r="H60" s="166"/>
      <c r="I60" s="166">
        <v>26.19</v>
      </c>
    </row>
    <row r="61" spans="1:9" ht="80.099999999999994" customHeight="1" thickBot="1" x14ac:dyDescent="0.75">
      <c r="A61" s="300"/>
      <c r="B61" s="300"/>
      <c r="C61" s="300"/>
      <c r="D61" s="300"/>
      <c r="E61" s="300"/>
      <c r="F61" s="125">
        <f>SUM(F56:F60)</f>
        <v>3.6399999999999997</v>
      </c>
      <c r="G61" s="125">
        <f>SUM(G56:G60)</f>
        <v>8.89</v>
      </c>
      <c r="H61" s="125">
        <f>SUM(H56:H60)</f>
        <v>19.03</v>
      </c>
      <c r="I61" s="125">
        <f>SUM(I56:I60)</f>
        <v>176.86</v>
      </c>
    </row>
    <row r="62" spans="1:9" ht="80.099999999999994" customHeight="1" thickBot="1" x14ac:dyDescent="0.75">
      <c r="A62" s="344" t="s">
        <v>57</v>
      </c>
      <c r="B62" s="302">
        <v>150</v>
      </c>
      <c r="C62" s="113" t="s">
        <v>35</v>
      </c>
      <c r="D62" s="208">
        <v>1</v>
      </c>
      <c r="E62" s="208">
        <v>1</v>
      </c>
      <c r="F62" s="210"/>
      <c r="G62" s="210"/>
      <c r="H62" s="210"/>
      <c r="I62" s="210"/>
    </row>
    <row r="63" spans="1:9" ht="80.099999999999994" customHeight="1" thickBot="1" x14ac:dyDescent="0.75">
      <c r="A63" s="344"/>
      <c r="B63" s="302"/>
      <c r="C63" s="97" t="s">
        <v>40</v>
      </c>
      <c r="D63" s="215">
        <v>100</v>
      </c>
      <c r="E63" s="215">
        <v>100</v>
      </c>
      <c r="F63" s="215">
        <v>2.8</v>
      </c>
      <c r="G63" s="215">
        <v>3.2</v>
      </c>
      <c r="H63" s="215">
        <v>4.7</v>
      </c>
      <c r="I63" s="215">
        <v>59</v>
      </c>
    </row>
    <row r="64" spans="1:9" ht="80.099999999999994" customHeight="1" thickBot="1" x14ac:dyDescent="0.75">
      <c r="A64" s="343"/>
      <c r="B64" s="343"/>
      <c r="C64" s="97" t="s">
        <v>39</v>
      </c>
      <c r="D64" s="208">
        <v>8</v>
      </c>
      <c r="E64" s="208">
        <v>8</v>
      </c>
      <c r="F64" s="208"/>
      <c r="G64" s="208"/>
      <c r="H64" s="208">
        <v>7.64</v>
      </c>
      <c r="I64" s="208">
        <v>31.2</v>
      </c>
    </row>
    <row r="65" spans="1:9" ht="80.099999999999994" customHeight="1" thickBot="1" x14ac:dyDescent="0.95">
      <c r="A65" s="304"/>
      <c r="B65" s="359"/>
      <c r="C65" s="359"/>
      <c r="D65" s="359"/>
      <c r="E65" s="360"/>
      <c r="F65" s="279">
        <f t="shared" ref="F65:H65" si="1">F63+F64</f>
        <v>2.8</v>
      </c>
      <c r="G65" s="279">
        <f t="shared" si="1"/>
        <v>3.2</v>
      </c>
      <c r="H65" s="279">
        <f t="shared" si="1"/>
        <v>12.34</v>
      </c>
      <c r="I65" s="279">
        <f>I63+I64</f>
        <v>90.2</v>
      </c>
    </row>
    <row r="66" spans="1:9" ht="80.099999999999994" customHeight="1" thickBot="1" x14ac:dyDescent="0.75">
      <c r="A66" s="106" t="s">
        <v>45</v>
      </c>
      <c r="B66" s="109">
        <v>25</v>
      </c>
      <c r="C66" s="110" t="s">
        <v>12</v>
      </c>
      <c r="D66" s="111">
        <v>25</v>
      </c>
      <c r="E66" s="111">
        <v>25</v>
      </c>
      <c r="F66" s="111">
        <v>1.77</v>
      </c>
      <c r="G66" s="111">
        <v>0.27</v>
      </c>
      <c r="H66" s="111">
        <v>11.6</v>
      </c>
      <c r="I66" s="111">
        <v>57.25</v>
      </c>
    </row>
    <row r="67" spans="1:9" ht="80.099999999999994" customHeight="1" thickBot="1" x14ac:dyDescent="0.75">
      <c r="A67" s="299" t="s">
        <v>29</v>
      </c>
      <c r="B67" s="299"/>
      <c r="C67" s="299"/>
      <c r="D67" s="299"/>
      <c r="E67" s="299"/>
      <c r="F67" s="125">
        <f>F61+F65+F66</f>
        <v>8.2099999999999991</v>
      </c>
      <c r="G67" s="125">
        <f>G61+G65+G66</f>
        <v>12.36</v>
      </c>
      <c r="H67" s="125">
        <f>H61+H65+H66</f>
        <v>42.97</v>
      </c>
      <c r="I67" s="125">
        <f>I54+I61+I65+I66</f>
        <v>325.71000000000004</v>
      </c>
    </row>
    <row r="68" spans="1:9" ht="80.099999999999994" customHeight="1" thickBot="1" x14ac:dyDescent="0.75">
      <c r="A68" s="299" t="s">
        <v>30</v>
      </c>
      <c r="B68" s="299"/>
      <c r="C68" s="299"/>
      <c r="D68" s="299"/>
      <c r="E68" s="299"/>
      <c r="F68" s="279">
        <f t="shared" ref="F68:H68" si="2">F24+F26+F52+F67</f>
        <v>41.61</v>
      </c>
      <c r="G68" s="279">
        <f t="shared" si="2"/>
        <v>42.32</v>
      </c>
      <c r="H68" s="279">
        <f t="shared" si="2"/>
        <v>165.62</v>
      </c>
      <c r="I68" s="125">
        <f>I24+I26+I52+I67</f>
        <v>1246.94</v>
      </c>
    </row>
    <row r="69" spans="1:9" ht="80.099999999999994" customHeight="1" x14ac:dyDescent="0.7">
      <c r="A69" s="89"/>
      <c r="B69" s="89"/>
      <c r="C69" s="122"/>
      <c r="D69" s="91"/>
      <c r="E69" s="91"/>
      <c r="F69" s="91"/>
      <c r="G69" s="91"/>
      <c r="H69" s="91"/>
      <c r="I69" s="91"/>
    </row>
  </sheetData>
  <mergeCells count="41">
    <mergeCell ref="B11:B15"/>
    <mergeCell ref="A17:A18"/>
    <mergeCell ref="B17:B18"/>
    <mergeCell ref="B28:B31"/>
    <mergeCell ref="A28:A31"/>
    <mergeCell ref="A20:A22"/>
    <mergeCell ref="B20:B22"/>
    <mergeCell ref="A23:E23"/>
    <mergeCell ref="A24:E24"/>
    <mergeCell ref="A25:I25"/>
    <mergeCell ref="A67:E67"/>
    <mergeCell ref="A68:E68"/>
    <mergeCell ref="A61:E61"/>
    <mergeCell ref="A47:E47"/>
    <mergeCell ref="A50:E50"/>
    <mergeCell ref="A52:E52"/>
    <mergeCell ref="A53:I53"/>
    <mergeCell ref="A48:A49"/>
    <mergeCell ref="B48:B49"/>
    <mergeCell ref="A56:A60"/>
    <mergeCell ref="B56:B60"/>
    <mergeCell ref="A65:E65"/>
    <mergeCell ref="A62:A64"/>
    <mergeCell ref="B62:B64"/>
    <mergeCell ref="A55:I55"/>
    <mergeCell ref="G3:H3"/>
    <mergeCell ref="A41:A46"/>
    <mergeCell ref="B41:B46"/>
    <mergeCell ref="A6:A7"/>
    <mergeCell ref="B6:B7"/>
    <mergeCell ref="A19:E19"/>
    <mergeCell ref="A10:I10"/>
    <mergeCell ref="A33:A39"/>
    <mergeCell ref="B33:B39"/>
    <mergeCell ref="A8:E8"/>
    <mergeCell ref="A5:I5"/>
    <mergeCell ref="A16:E16"/>
    <mergeCell ref="A40:E40"/>
    <mergeCell ref="A27:I27"/>
    <mergeCell ref="A32:E32"/>
    <mergeCell ref="A11:A15"/>
  </mergeCells>
  <pageMargins left="0.7" right="0.7" top="0.75" bottom="0.75" header="0.3" footer="0.3"/>
  <pageSetup paperSize="9" scale="13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4"/>
  <sheetViews>
    <sheetView view="pageBreakPreview" topLeftCell="A61" zoomScale="32" zoomScaleNormal="87" zoomScaleSheetLayoutView="32" workbookViewId="0">
      <selection activeCell="G46" sqref="G46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89"/>
      <c r="B3" s="90"/>
      <c r="C3" s="85" t="s">
        <v>213</v>
      </c>
      <c r="D3" s="87"/>
      <c r="E3" s="87"/>
      <c r="F3" s="87"/>
      <c r="G3" s="91"/>
      <c r="H3" s="91"/>
      <c r="I3" s="92" t="s">
        <v>338</v>
      </c>
    </row>
    <row r="4" spans="1:9" ht="65.25" thickBot="1" x14ac:dyDescent="0.95">
      <c r="A4" s="92"/>
      <c r="B4" s="90"/>
      <c r="C4" s="91" t="s">
        <v>218</v>
      </c>
      <c r="D4" s="91"/>
      <c r="E4" s="91"/>
      <c r="F4" s="91"/>
      <c r="G4" s="312" t="s">
        <v>268</v>
      </c>
      <c r="H4" s="313"/>
      <c r="I4" s="91"/>
    </row>
    <row r="5" spans="1:9" ht="196.5" customHeight="1" thickBot="1" x14ac:dyDescent="0.3">
      <c r="A5" s="126" t="s">
        <v>0</v>
      </c>
      <c r="B5" s="126" t="s">
        <v>1</v>
      </c>
      <c r="C5" s="126" t="s">
        <v>2</v>
      </c>
      <c r="D5" s="126" t="s">
        <v>3</v>
      </c>
      <c r="E5" s="126" t="s">
        <v>4</v>
      </c>
      <c r="F5" s="126" t="s">
        <v>5</v>
      </c>
      <c r="G5" s="126" t="s">
        <v>6</v>
      </c>
      <c r="H5" s="126" t="s">
        <v>7</v>
      </c>
      <c r="I5" s="12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25">
        <f>F8</f>
        <v>0.56000000000000005</v>
      </c>
      <c r="G9" s="125">
        <f>G7+G8</f>
        <v>0.64</v>
      </c>
      <c r="H9" s="125">
        <f>H8</f>
        <v>0.94</v>
      </c>
      <c r="I9" s="125">
        <f>I8</f>
        <v>11.8</v>
      </c>
    </row>
    <row r="10" spans="1:9" ht="80.099999999999994" customHeight="1" thickBot="1" x14ac:dyDescent="0.75">
      <c r="A10" s="95" t="s">
        <v>10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61.42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03" t="s">
        <v>91</v>
      </c>
      <c r="B12" s="302">
        <v>150</v>
      </c>
      <c r="C12" s="97" t="s">
        <v>32</v>
      </c>
      <c r="D12" s="203">
        <v>10</v>
      </c>
      <c r="E12" s="203">
        <v>10</v>
      </c>
      <c r="F12" s="203">
        <v>0.63</v>
      </c>
      <c r="G12" s="203">
        <v>0.09</v>
      </c>
      <c r="H12" s="203">
        <v>7.11</v>
      </c>
      <c r="I12" s="203">
        <v>32.6</v>
      </c>
    </row>
    <row r="13" spans="1:9" ht="80.099999999999994" customHeight="1" thickBot="1" x14ac:dyDescent="0.75">
      <c r="A13" s="303"/>
      <c r="B13" s="302"/>
      <c r="C13" s="97" t="s">
        <v>37</v>
      </c>
      <c r="D13" s="203">
        <v>20</v>
      </c>
      <c r="E13" s="203">
        <v>20</v>
      </c>
      <c r="F13" s="203">
        <v>2</v>
      </c>
      <c r="G13" s="203">
        <v>0.44</v>
      </c>
      <c r="H13" s="203">
        <v>13.08</v>
      </c>
      <c r="I13" s="203">
        <v>66</v>
      </c>
    </row>
    <row r="14" spans="1:9" ht="80.099999999999994" customHeight="1" thickBot="1" x14ac:dyDescent="0.75">
      <c r="A14" s="303"/>
      <c r="B14" s="302"/>
      <c r="C14" s="97" t="s">
        <v>22</v>
      </c>
      <c r="D14" s="203">
        <v>100</v>
      </c>
      <c r="E14" s="203">
        <v>100</v>
      </c>
      <c r="F14" s="203">
        <v>2.8</v>
      </c>
      <c r="G14" s="203">
        <v>3.2</v>
      </c>
      <c r="H14" s="203">
        <v>4.7</v>
      </c>
      <c r="I14" s="203">
        <v>59</v>
      </c>
    </row>
    <row r="15" spans="1:9" ht="80.099999999999994" customHeight="1" thickBot="1" x14ac:dyDescent="0.75">
      <c r="A15" s="303"/>
      <c r="B15" s="302"/>
      <c r="C15" s="97" t="s">
        <v>13</v>
      </c>
      <c r="D15" s="203">
        <v>3</v>
      </c>
      <c r="E15" s="203">
        <v>3</v>
      </c>
      <c r="F15" s="203"/>
      <c r="G15" s="203"/>
      <c r="H15" s="203">
        <v>2.86</v>
      </c>
      <c r="I15" s="203">
        <v>11.7</v>
      </c>
    </row>
    <row r="16" spans="1:9" ht="80.099999999999994" customHeight="1" thickBot="1" x14ac:dyDescent="0.75">
      <c r="A16" s="303"/>
      <c r="B16" s="302"/>
      <c r="C16" s="97" t="s">
        <v>11</v>
      </c>
      <c r="D16" s="243">
        <v>6</v>
      </c>
      <c r="E16" s="243">
        <v>6</v>
      </c>
      <c r="F16" s="243">
        <v>0.02</v>
      </c>
      <c r="G16" s="243">
        <v>4.71</v>
      </c>
      <c r="H16" s="243">
        <v>0.03</v>
      </c>
      <c r="I16" s="243">
        <v>44.04</v>
      </c>
    </row>
    <row r="17" spans="1:9" ht="80.099999999999994" customHeight="1" thickBot="1" x14ac:dyDescent="0.75">
      <c r="A17" s="300"/>
      <c r="B17" s="300"/>
      <c r="C17" s="300"/>
      <c r="D17" s="300"/>
      <c r="E17" s="300"/>
      <c r="F17" s="125">
        <f>SUM(F12:F16)</f>
        <v>5.4499999999999993</v>
      </c>
      <c r="G17" s="125">
        <f>SUM(G12:G16)</f>
        <v>8.4400000000000013</v>
      </c>
      <c r="H17" s="125">
        <f>SUM(H12:H16)</f>
        <v>27.78</v>
      </c>
      <c r="I17" s="125">
        <f>SUM(I12:I16)</f>
        <v>213.33999999999997</v>
      </c>
    </row>
    <row r="18" spans="1:9" ht="80.099999999999994" customHeight="1" thickBot="1" x14ac:dyDescent="0.3">
      <c r="A18" s="291" t="s">
        <v>363</v>
      </c>
      <c r="B18" s="324" t="s">
        <v>365</v>
      </c>
      <c r="C18" s="110" t="s">
        <v>12</v>
      </c>
      <c r="D18" s="223">
        <v>35</v>
      </c>
      <c r="E18" s="223">
        <v>35</v>
      </c>
      <c r="F18" s="223">
        <v>2.4900000000000002</v>
      </c>
      <c r="G18" s="223">
        <v>0.39</v>
      </c>
      <c r="H18" s="223">
        <v>16.239999999999998</v>
      </c>
      <c r="I18" s="223">
        <v>80.150000000000006</v>
      </c>
    </row>
    <row r="19" spans="1:9" ht="80.099999999999994" customHeight="1" thickBot="1" x14ac:dyDescent="0.3">
      <c r="A19" s="292"/>
      <c r="B19" s="324"/>
      <c r="C19" s="110" t="s">
        <v>349</v>
      </c>
      <c r="D19" s="223">
        <v>6</v>
      </c>
      <c r="E19" s="223">
        <v>6</v>
      </c>
      <c r="F19" s="223">
        <v>1.56</v>
      </c>
      <c r="G19" s="223">
        <v>1.62</v>
      </c>
      <c r="H19" s="223"/>
      <c r="I19" s="223">
        <v>20.82</v>
      </c>
    </row>
    <row r="20" spans="1:9" ht="80.099999999999994" customHeight="1" thickBot="1" x14ac:dyDescent="0.75">
      <c r="A20" s="300"/>
      <c r="B20" s="300"/>
      <c r="C20" s="300"/>
      <c r="D20" s="300"/>
      <c r="E20" s="300"/>
      <c r="F20" s="125">
        <f>SUM(F18:F19)</f>
        <v>4.0500000000000007</v>
      </c>
      <c r="G20" s="125">
        <f>SUM(G18:G19)</f>
        <v>2.0100000000000002</v>
      </c>
      <c r="H20" s="125">
        <f>SUM(H18:H19)</f>
        <v>16.239999999999998</v>
      </c>
      <c r="I20" s="125">
        <f>SUM(I18:I19)</f>
        <v>100.97</v>
      </c>
    </row>
    <row r="21" spans="1:9" ht="80.099999999999994" customHeight="1" thickBot="1" x14ac:dyDescent="0.75">
      <c r="A21" s="303" t="s">
        <v>46</v>
      </c>
      <c r="B21" s="302">
        <v>200</v>
      </c>
      <c r="C21" s="97" t="s">
        <v>38</v>
      </c>
      <c r="D21" s="206">
        <v>1</v>
      </c>
      <c r="E21" s="206">
        <v>1</v>
      </c>
      <c r="F21" s="206"/>
      <c r="G21" s="206"/>
      <c r="H21" s="206">
        <v>0.64</v>
      </c>
      <c r="I21" s="206">
        <v>2.94</v>
      </c>
    </row>
    <row r="22" spans="1:9" ht="80.099999999999994" customHeight="1" thickBot="1" x14ac:dyDescent="0.75">
      <c r="A22" s="303"/>
      <c r="B22" s="302"/>
      <c r="C22" s="97" t="s">
        <v>22</v>
      </c>
      <c r="D22" s="123">
        <v>100</v>
      </c>
      <c r="E22" s="123">
        <v>100</v>
      </c>
      <c r="F22" s="123">
        <v>2.8</v>
      </c>
      <c r="G22" s="123">
        <v>3.2</v>
      </c>
      <c r="H22" s="123">
        <v>4.7</v>
      </c>
      <c r="I22" s="123">
        <v>59</v>
      </c>
    </row>
    <row r="23" spans="1:9" ht="80.099999999999994" customHeight="1" thickBot="1" x14ac:dyDescent="0.75">
      <c r="A23" s="303"/>
      <c r="B23" s="302"/>
      <c r="C23" s="97" t="s">
        <v>13</v>
      </c>
      <c r="D23" s="278">
        <v>10</v>
      </c>
      <c r="E23" s="278">
        <v>10</v>
      </c>
      <c r="F23" s="278"/>
      <c r="G23" s="278"/>
      <c r="H23" s="278">
        <v>9.5500000000000007</v>
      </c>
      <c r="I23" s="278">
        <v>39</v>
      </c>
    </row>
    <row r="24" spans="1:9" ht="80.099999999999994" customHeight="1" thickBot="1" x14ac:dyDescent="0.75">
      <c r="A24" s="300"/>
      <c r="B24" s="300"/>
      <c r="C24" s="300"/>
      <c r="D24" s="300"/>
      <c r="E24" s="300"/>
      <c r="F24" s="125">
        <f>SUM(F21:F23)</f>
        <v>2.8</v>
      </c>
      <c r="G24" s="125">
        <f>SUM(G21:G23)</f>
        <v>3.2</v>
      </c>
      <c r="H24" s="125">
        <f>SUM(H21:H23)</f>
        <v>14.89</v>
      </c>
      <c r="I24" s="125">
        <f>SUM(I21:I23)</f>
        <v>100.94</v>
      </c>
    </row>
    <row r="25" spans="1:9" ht="80.099999999999994" customHeight="1" thickBot="1" x14ac:dyDescent="0.3">
      <c r="A25" s="299" t="s">
        <v>28</v>
      </c>
      <c r="B25" s="299"/>
      <c r="C25" s="299"/>
      <c r="D25" s="299"/>
      <c r="E25" s="299"/>
      <c r="F25" s="164">
        <f>F10+F17+F20+F24</f>
        <v>12.940000000000001</v>
      </c>
      <c r="G25" s="164">
        <f>G10+G17+G20+G24</f>
        <v>13.650000000000002</v>
      </c>
      <c r="H25" s="164">
        <f>H10+H17+H20+H24</f>
        <v>69.429999999999993</v>
      </c>
      <c r="I25" s="164">
        <f>I10+I17+I20+I24</f>
        <v>476.67</v>
      </c>
    </row>
    <row r="26" spans="1:9" ht="80.099999999999994" customHeight="1" thickBot="1" x14ac:dyDescent="0.3">
      <c r="A26" s="299" t="s">
        <v>14</v>
      </c>
      <c r="B26" s="299"/>
      <c r="C26" s="299"/>
      <c r="D26" s="299"/>
      <c r="E26" s="299"/>
      <c r="F26" s="299"/>
      <c r="G26" s="299"/>
      <c r="H26" s="299"/>
      <c r="I26" s="299"/>
    </row>
    <row r="27" spans="1:9" ht="80.099999999999994" customHeight="1" thickBot="1" x14ac:dyDescent="0.75">
      <c r="A27" s="95" t="s">
        <v>89</v>
      </c>
      <c r="B27" s="124">
        <v>125</v>
      </c>
      <c r="C27" s="97" t="s">
        <v>287</v>
      </c>
      <c r="D27" s="123">
        <v>125</v>
      </c>
      <c r="E27" s="123">
        <v>125</v>
      </c>
      <c r="F27" s="123"/>
      <c r="G27" s="123"/>
      <c r="H27" s="123">
        <v>8.75</v>
      </c>
      <c r="I27" s="123">
        <v>35</v>
      </c>
    </row>
    <row r="28" spans="1:9" ht="80.099999999999994" customHeight="1" thickBot="1" x14ac:dyDescent="0.3">
      <c r="A28" s="315" t="s">
        <v>15</v>
      </c>
      <c r="B28" s="316"/>
      <c r="C28" s="316"/>
      <c r="D28" s="316"/>
      <c r="E28" s="316"/>
      <c r="F28" s="316"/>
      <c r="G28" s="316"/>
      <c r="H28" s="316"/>
      <c r="I28" s="317"/>
    </row>
    <row r="29" spans="1:9" ht="80.099999999999994" customHeight="1" thickBot="1" x14ac:dyDescent="0.3">
      <c r="A29" s="344" t="s">
        <v>54</v>
      </c>
      <c r="B29" s="302">
        <v>65</v>
      </c>
      <c r="C29" s="113" t="s">
        <v>305</v>
      </c>
      <c r="D29" s="103">
        <v>30</v>
      </c>
      <c r="E29" s="103">
        <v>27</v>
      </c>
      <c r="F29" s="103">
        <v>0.18</v>
      </c>
      <c r="G29" s="103"/>
      <c r="H29" s="103">
        <v>2.74</v>
      </c>
      <c r="I29" s="103">
        <v>12.6</v>
      </c>
    </row>
    <row r="30" spans="1:9" ht="80.099999999999994" customHeight="1" thickBot="1" x14ac:dyDescent="0.3">
      <c r="A30" s="345"/>
      <c r="B30" s="345"/>
      <c r="C30" s="113" t="s">
        <v>304</v>
      </c>
      <c r="D30" s="103">
        <v>20</v>
      </c>
      <c r="E30" s="103">
        <v>18</v>
      </c>
      <c r="F30" s="103">
        <v>0.1</v>
      </c>
      <c r="G30" s="103">
        <v>0.08</v>
      </c>
      <c r="H30" s="103">
        <v>1.48</v>
      </c>
      <c r="I30" s="103">
        <v>11</v>
      </c>
    </row>
    <row r="31" spans="1:9" ht="80.099999999999994" customHeight="1" thickBot="1" x14ac:dyDescent="0.3">
      <c r="A31" s="345"/>
      <c r="B31" s="345"/>
      <c r="C31" s="113" t="s">
        <v>303</v>
      </c>
      <c r="D31" s="103">
        <v>20</v>
      </c>
      <c r="E31" s="103">
        <v>16</v>
      </c>
      <c r="F31" s="103">
        <v>0.24</v>
      </c>
      <c r="G31" s="103"/>
      <c r="H31" s="103">
        <v>3.36</v>
      </c>
      <c r="I31" s="103">
        <v>14.56</v>
      </c>
    </row>
    <row r="32" spans="1:9" ht="80.099999999999994" customHeight="1" thickBot="1" x14ac:dyDescent="0.75">
      <c r="A32" s="345"/>
      <c r="B32" s="345"/>
      <c r="C32" s="97" t="s">
        <v>39</v>
      </c>
      <c r="D32" s="158">
        <v>3</v>
      </c>
      <c r="E32" s="158">
        <v>3</v>
      </c>
      <c r="F32" s="158"/>
      <c r="G32" s="158"/>
      <c r="H32" s="158">
        <v>2.86</v>
      </c>
      <c r="I32" s="158">
        <v>11.7</v>
      </c>
    </row>
    <row r="33" spans="1:9" ht="80.099999999999994" customHeight="1" thickBot="1" x14ac:dyDescent="0.75">
      <c r="A33" s="300"/>
      <c r="B33" s="300"/>
      <c r="C33" s="300"/>
      <c r="D33" s="300"/>
      <c r="E33" s="300"/>
      <c r="F33" s="125">
        <f>SUM(F29:F32)</f>
        <v>0.52</v>
      </c>
      <c r="G33" s="125">
        <f>SUM(G29:G32)</f>
        <v>0.08</v>
      </c>
      <c r="H33" s="125">
        <f>SUM(H29:H32)</f>
        <v>10.44</v>
      </c>
      <c r="I33" s="125">
        <f>SUM(I29:I32)</f>
        <v>49.86</v>
      </c>
    </row>
    <row r="34" spans="1:9" ht="80.099999999999994" customHeight="1" thickBot="1" x14ac:dyDescent="0.3">
      <c r="A34" s="344" t="s">
        <v>330</v>
      </c>
      <c r="B34" s="302">
        <v>200</v>
      </c>
      <c r="C34" s="113" t="s">
        <v>302</v>
      </c>
      <c r="D34" s="103">
        <v>90</v>
      </c>
      <c r="E34" s="103">
        <v>45</v>
      </c>
      <c r="F34" s="103">
        <v>7.2</v>
      </c>
      <c r="G34" s="103">
        <v>0.27</v>
      </c>
      <c r="H34" s="103"/>
      <c r="I34" s="103">
        <v>31.05</v>
      </c>
    </row>
    <row r="35" spans="1:9" ht="80.099999999999994" customHeight="1" thickBot="1" x14ac:dyDescent="0.3">
      <c r="A35" s="345"/>
      <c r="B35" s="345"/>
      <c r="C35" s="113" t="s">
        <v>19</v>
      </c>
      <c r="D35" s="103">
        <v>80</v>
      </c>
      <c r="E35" s="103">
        <v>56</v>
      </c>
      <c r="F35" s="103">
        <v>1.01</v>
      </c>
      <c r="G35" s="103">
        <v>0.22</v>
      </c>
      <c r="H35" s="103">
        <v>9.1300000000000008</v>
      </c>
      <c r="I35" s="103">
        <v>44.8</v>
      </c>
    </row>
    <row r="36" spans="1:9" ht="80.099999999999994" customHeight="1" thickBot="1" x14ac:dyDescent="0.3">
      <c r="A36" s="345"/>
      <c r="B36" s="345"/>
      <c r="C36" s="114" t="s">
        <v>20</v>
      </c>
      <c r="D36" s="103">
        <v>10</v>
      </c>
      <c r="E36" s="103">
        <v>8</v>
      </c>
      <c r="F36" s="103">
        <v>0.11</v>
      </c>
      <c r="G36" s="103"/>
      <c r="H36" s="103">
        <v>0.73</v>
      </c>
      <c r="I36" s="103">
        <v>3.3</v>
      </c>
    </row>
    <row r="37" spans="1:9" ht="80.099999999999994" customHeight="1" thickBot="1" x14ac:dyDescent="0.3">
      <c r="A37" s="345"/>
      <c r="B37" s="345"/>
      <c r="C37" s="113" t="s">
        <v>21</v>
      </c>
      <c r="D37" s="103">
        <v>10</v>
      </c>
      <c r="E37" s="103">
        <v>8</v>
      </c>
      <c r="F37" s="103">
        <v>0.08</v>
      </c>
      <c r="G37" s="103"/>
      <c r="H37" s="103">
        <v>0.49</v>
      </c>
      <c r="I37" s="103">
        <v>2.3199999999999998</v>
      </c>
    </row>
    <row r="38" spans="1:9" ht="80.099999999999994" customHeight="1" thickBot="1" x14ac:dyDescent="0.3">
      <c r="A38" s="345"/>
      <c r="B38" s="345"/>
      <c r="C38" s="113" t="s">
        <v>71</v>
      </c>
      <c r="D38" s="103">
        <v>5</v>
      </c>
      <c r="E38" s="103">
        <v>5</v>
      </c>
      <c r="F38" s="103">
        <v>0.31</v>
      </c>
      <c r="G38" s="103">
        <v>0.04</v>
      </c>
      <c r="H38" s="103">
        <v>3.56</v>
      </c>
      <c r="I38" s="103">
        <v>16.3</v>
      </c>
    </row>
    <row r="39" spans="1:9" ht="80.099999999999994" customHeight="1" thickBot="1" x14ac:dyDescent="0.75">
      <c r="A39" s="345"/>
      <c r="B39" s="345"/>
      <c r="C39" s="113" t="s">
        <v>295</v>
      </c>
      <c r="D39" s="208">
        <v>5</v>
      </c>
      <c r="E39" s="208">
        <v>4.25</v>
      </c>
      <c r="F39" s="208">
        <v>0.62</v>
      </c>
      <c r="G39" s="208">
        <v>1.25</v>
      </c>
      <c r="H39" s="208">
        <v>0.02</v>
      </c>
      <c r="I39" s="208">
        <v>14.11</v>
      </c>
    </row>
    <row r="40" spans="1:9" ht="80.099999999999994" customHeight="1" thickBot="1" x14ac:dyDescent="0.75">
      <c r="A40" s="345"/>
      <c r="B40" s="345"/>
      <c r="C40" s="114" t="s">
        <v>17</v>
      </c>
      <c r="D40" s="158">
        <v>3</v>
      </c>
      <c r="E40" s="158">
        <v>3</v>
      </c>
      <c r="F40" s="158"/>
      <c r="G40" s="158">
        <v>2.81</v>
      </c>
      <c r="H40" s="158"/>
      <c r="I40" s="158">
        <v>26.19</v>
      </c>
    </row>
    <row r="41" spans="1:9" ht="80.099999999999994" customHeight="1" thickBot="1" x14ac:dyDescent="0.75">
      <c r="A41" s="300"/>
      <c r="B41" s="300"/>
      <c r="C41" s="300"/>
      <c r="D41" s="300"/>
      <c r="E41" s="300"/>
      <c r="F41" s="125">
        <f>SUM(F34:F40)</f>
        <v>9.33</v>
      </c>
      <c r="G41" s="125">
        <f>SUM(G34:G40)</f>
        <v>4.59</v>
      </c>
      <c r="H41" s="125">
        <f>SUM(H34:H40)</f>
        <v>13.930000000000001</v>
      </c>
      <c r="I41" s="125">
        <f>SUM(I34:I40)</f>
        <v>138.07</v>
      </c>
    </row>
    <row r="42" spans="1:9" ht="80.099999999999994" customHeight="1" thickBot="1" x14ac:dyDescent="0.3">
      <c r="A42" s="344" t="s">
        <v>134</v>
      </c>
      <c r="B42" s="302">
        <v>200</v>
      </c>
      <c r="C42" s="113" t="s">
        <v>292</v>
      </c>
      <c r="D42" s="103">
        <v>240</v>
      </c>
      <c r="E42" s="103">
        <v>194</v>
      </c>
      <c r="F42" s="103">
        <v>3.49</v>
      </c>
      <c r="G42" s="103">
        <v>0.19</v>
      </c>
      <c r="H42" s="103">
        <v>9.1199999999999992</v>
      </c>
      <c r="I42" s="103">
        <v>52.38</v>
      </c>
    </row>
    <row r="43" spans="1:9" ht="80.099999999999994" customHeight="1" thickBot="1" x14ac:dyDescent="0.3">
      <c r="A43" s="345"/>
      <c r="B43" s="345"/>
      <c r="C43" s="113" t="s">
        <v>21</v>
      </c>
      <c r="D43" s="103">
        <v>30</v>
      </c>
      <c r="E43" s="103">
        <v>24</v>
      </c>
      <c r="F43" s="103">
        <v>0.06</v>
      </c>
      <c r="G43" s="103"/>
      <c r="H43" s="103">
        <v>1.74</v>
      </c>
      <c r="I43" s="103">
        <v>8.1999999999999993</v>
      </c>
    </row>
    <row r="44" spans="1:9" ht="80.099999999999994" customHeight="1" thickBot="1" x14ac:dyDescent="0.3">
      <c r="A44" s="345"/>
      <c r="B44" s="345"/>
      <c r="C44" s="114" t="s">
        <v>20</v>
      </c>
      <c r="D44" s="103">
        <v>10</v>
      </c>
      <c r="E44" s="103">
        <v>8</v>
      </c>
      <c r="F44" s="103">
        <v>0.11</v>
      </c>
      <c r="G44" s="103"/>
      <c r="H44" s="103">
        <v>0.73</v>
      </c>
      <c r="I44" s="103">
        <v>3.3</v>
      </c>
    </row>
    <row r="45" spans="1:9" ht="80.099999999999994" customHeight="1" thickBot="1" x14ac:dyDescent="0.75">
      <c r="A45" s="345"/>
      <c r="B45" s="345"/>
      <c r="C45" s="97" t="s">
        <v>39</v>
      </c>
      <c r="D45" s="158">
        <v>3</v>
      </c>
      <c r="E45" s="158">
        <v>3</v>
      </c>
      <c r="F45" s="158"/>
      <c r="G45" s="158"/>
      <c r="H45" s="158">
        <v>2.86</v>
      </c>
      <c r="I45" s="158">
        <v>11.7</v>
      </c>
    </row>
    <row r="46" spans="1:9" ht="80.099999999999994" customHeight="1" thickBot="1" x14ac:dyDescent="0.3">
      <c r="A46" s="345"/>
      <c r="B46" s="345"/>
      <c r="C46" s="110" t="s">
        <v>25</v>
      </c>
      <c r="D46" s="103">
        <v>7</v>
      </c>
      <c r="E46" s="103">
        <v>7</v>
      </c>
      <c r="F46" s="103">
        <v>0.7</v>
      </c>
      <c r="G46" s="103">
        <v>0.09</v>
      </c>
      <c r="H46" s="103">
        <v>4.97</v>
      </c>
      <c r="I46" s="103">
        <v>23.4</v>
      </c>
    </row>
    <row r="47" spans="1:9" ht="80.099999999999994" customHeight="1" thickBot="1" x14ac:dyDescent="0.3">
      <c r="A47" s="345"/>
      <c r="B47" s="345"/>
      <c r="C47" s="114" t="s">
        <v>17</v>
      </c>
      <c r="D47" s="103">
        <v>4</v>
      </c>
      <c r="E47" s="103">
        <v>4</v>
      </c>
      <c r="F47" s="103"/>
      <c r="G47" s="103">
        <v>3.75</v>
      </c>
      <c r="H47" s="103"/>
      <c r="I47" s="103">
        <v>34.92</v>
      </c>
    </row>
    <row r="48" spans="1:9" ht="80.099999999999994" customHeight="1" thickBot="1" x14ac:dyDescent="0.75">
      <c r="A48" s="345"/>
      <c r="B48" s="345"/>
      <c r="C48" s="97" t="s">
        <v>11</v>
      </c>
      <c r="D48" s="112">
        <v>6</v>
      </c>
      <c r="E48" s="112">
        <v>6</v>
      </c>
      <c r="F48" s="112">
        <v>0.02</v>
      </c>
      <c r="G48" s="112">
        <v>4.71</v>
      </c>
      <c r="H48" s="112">
        <v>0.03</v>
      </c>
      <c r="I48" s="112">
        <v>44.04</v>
      </c>
    </row>
    <row r="49" spans="1:9" ht="80.099999999999994" customHeight="1" thickBot="1" x14ac:dyDescent="0.75">
      <c r="A49" s="345"/>
      <c r="B49" s="345"/>
      <c r="C49" s="113" t="s">
        <v>42</v>
      </c>
      <c r="D49" s="278">
        <v>37</v>
      </c>
      <c r="E49" s="278">
        <v>37</v>
      </c>
      <c r="F49" s="278">
        <v>7.4</v>
      </c>
      <c r="G49" s="278">
        <v>3.62</v>
      </c>
      <c r="H49" s="278"/>
      <c r="I49" s="278">
        <v>62.16</v>
      </c>
    </row>
    <row r="50" spans="1:9" ht="80.099999999999994" customHeight="1" thickBot="1" x14ac:dyDescent="0.75">
      <c r="A50" s="300"/>
      <c r="B50" s="300"/>
      <c r="C50" s="300"/>
      <c r="D50" s="300"/>
      <c r="E50" s="300"/>
      <c r="F50" s="125">
        <f>SUM(F42:F49)</f>
        <v>11.780000000000001</v>
      </c>
      <c r="G50" s="125">
        <f>SUM(G42:G49)</f>
        <v>12.36</v>
      </c>
      <c r="H50" s="125">
        <f>SUM(H42:H49)</f>
        <v>19.45</v>
      </c>
      <c r="I50" s="125">
        <f>SUM(I42:I49)</f>
        <v>240.09999999999997</v>
      </c>
    </row>
    <row r="51" spans="1:9" ht="80.099999999999994" customHeight="1" thickBot="1" x14ac:dyDescent="0.75">
      <c r="A51" s="301" t="s">
        <v>43</v>
      </c>
      <c r="B51" s="302">
        <v>200</v>
      </c>
      <c r="C51" s="97" t="s">
        <v>267</v>
      </c>
      <c r="D51" s="123">
        <v>9</v>
      </c>
      <c r="E51" s="123">
        <v>9</v>
      </c>
      <c r="F51" s="123">
        <v>0.2</v>
      </c>
      <c r="G51" s="123"/>
      <c r="H51" s="123">
        <v>4.32</v>
      </c>
      <c r="I51" s="123">
        <v>17.91</v>
      </c>
    </row>
    <row r="52" spans="1:9" ht="80.099999999999994" customHeight="1" thickBot="1" x14ac:dyDescent="0.75">
      <c r="A52" s="301"/>
      <c r="B52" s="302"/>
      <c r="C52" s="97" t="s">
        <v>13</v>
      </c>
      <c r="D52" s="146">
        <v>12</v>
      </c>
      <c r="E52" s="146">
        <v>12</v>
      </c>
      <c r="F52" s="146"/>
      <c r="G52" s="146"/>
      <c r="H52" s="146">
        <v>11.4</v>
      </c>
      <c r="I52" s="146">
        <v>46.8</v>
      </c>
    </row>
    <row r="53" spans="1:9" ht="80.099999999999994" customHeight="1" thickBot="1" x14ac:dyDescent="0.75">
      <c r="A53" s="300"/>
      <c r="B53" s="300"/>
      <c r="C53" s="300"/>
      <c r="D53" s="300"/>
      <c r="E53" s="300"/>
      <c r="F53" s="125">
        <f>SUM(F51:F52)</f>
        <v>0.2</v>
      </c>
      <c r="G53" s="125">
        <f>SUM(G51:G52)</f>
        <v>0</v>
      </c>
      <c r="H53" s="125">
        <f>SUM(H51:H52)</f>
        <v>15.72</v>
      </c>
      <c r="I53" s="125">
        <f>SUM(I51:I52)</f>
        <v>64.709999999999994</v>
      </c>
    </row>
    <row r="54" spans="1:9" ht="80.099999999999994" customHeight="1" thickBot="1" x14ac:dyDescent="0.75">
      <c r="A54" s="95" t="s">
        <v>44</v>
      </c>
      <c r="B54" s="238">
        <v>35</v>
      </c>
      <c r="C54" s="97" t="s">
        <v>23</v>
      </c>
      <c r="D54" s="236">
        <v>35</v>
      </c>
      <c r="E54" s="236">
        <v>35</v>
      </c>
      <c r="F54" s="236">
        <v>1.82</v>
      </c>
      <c r="G54" s="236">
        <v>0.42</v>
      </c>
      <c r="H54" s="236">
        <v>15.48</v>
      </c>
      <c r="I54" s="236">
        <v>74.900000000000006</v>
      </c>
    </row>
    <row r="55" spans="1:9" ht="80.099999999999994" customHeight="1" thickBot="1" x14ac:dyDescent="0.3">
      <c r="A55" s="299" t="s">
        <v>27</v>
      </c>
      <c r="B55" s="299"/>
      <c r="C55" s="299"/>
      <c r="D55" s="299"/>
      <c r="E55" s="299"/>
      <c r="F55" s="164">
        <f>F33+F41+F50+F53+F54</f>
        <v>23.650000000000002</v>
      </c>
      <c r="G55" s="164">
        <f>G33+G41+G50+G53+G54</f>
        <v>17.450000000000003</v>
      </c>
      <c r="H55" s="164">
        <f>H33+H41+H50+H53+H54</f>
        <v>75.02</v>
      </c>
      <c r="I55" s="164">
        <f>I33+I41+I50+I53+I54</f>
        <v>567.64</v>
      </c>
    </row>
    <row r="56" spans="1:9" ht="80.099999999999994" customHeight="1" thickBot="1" x14ac:dyDescent="0.3">
      <c r="A56" s="299" t="s">
        <v>24</v>
      </c>
      <c r="B56" s="299"/>
      <c r="C56" s="299"/>
      <c r="D56" s="299"/>
      <c r="E56" s="299"/>
      <c r="F56" s="299"/>
      <c r="G56" s="299"/>
      <c r="H56" s="299"/>
      <c r="I56" s="299"/>
    </row>
    <row r="57" spans="1:9" ht="80.099999999999994" customHeight="1" thickBot="1" x14ac:dyDescent="0.3">
      <c r="A57" s="224" t="s">
        <v>341</v>
      </c>
      <c r="B57" s="216">
        <v>50</v>
      </c>
      <c r="C57" s="197" t="s">
        <v>342</v>
      </c>
      <c r="D57" s="216">
        <v>5</v>
      </c>
      <c r="E57" s="218">
        <v>5</v>
      </c>
      <c r="F57" s="111">
        <v>0.2</v>
      </c>
      <c r="G57" s="111"/>
      <c r="H57" s="111">
        <v>3.4</v>
      </c>
      <c r="I57" s="111">
        <v>1.4</v>
      </c>
    </row>
    <row r="58" spans="1:9" ht="80.099999999999994" customHeight="1" thickBot="1" x14ac:dyDescent="0.3">
      <c r="A58" s="315"/>
      <c r="B58" s="318"/>
      <c r="C58" s="318"/>
      <c r="D58" s="318"/>
      <c r="E58" s="318"/>
      <c r="F58" s="318"/>
      <c r="G58" s="318"/>
      <c r="H58" s="318"/>
      <c r="I58" s="319"/>
    </row>
    <row r="59" spans="1:9" ht="80.099999999999994" customHeight="1" thickBot="1" x14ac:dyDescent="0.75">
      <c r="A59" s="328" t="s">
        <v>360</v>
      </c>
      <c r="B59" s="295">
        <v>200</v>
      </c>
      <c r="C59" s="97" t="s">
        <v>40</v>
      </c>
      <c r="D59" s="103">
        <v>40</v>
      </c>
      <c r="E59" s="103">
        <v>40</v>
      </c>
      <c r="F59" s="103">
        <v>1.1200000000000001</v>
      </c>
      <c r="G59" s="103">
        <v>1.28</v>
      </c>
      <c r="H59" s="103">
        <v>1.88</v>
      </c>
      <c r="I59" s="103">
        <v>23.6</v>
      </c>
    </row>
    <row r="60" spans="1:9" ht="80.099999999999994" customHeight="1" thickBot="1" x14ac:dyDescent="0.3">
      <c r="A60" s="357"/>
      <c r="B60" s="296"/>
      <c r="C60" s="114" t="s">
        <v>295</v>
      </c>
      <c r="D60" s="103">
        <v>5</v>
      </c>
      <c r="E60" s="103">
        <v>4.25</v>
      </c>
      <c r="F60" s="103">
        <v>0.62</v>
      </c>
      <c r="G60" s="103">
        <v>1.25</v>
      </c>
      <c r="H60" s="103">
        <v>0.02</v>
      </c>
      <c r="I60" s="103">
        <v>14.11</v>
      </c>
    </row>
    <row r="61" spans="1:9" ht="80.099999999999994" customHeight="1" thickBot="1" x14ac:dyDescent="0.75">
      <c r="A61" s="357"/>
      <c r="B61" s="293"/>
      <c r="C61" s="97" t="s">
        <v>11</v>
      </c>
      <c r="D61" s="112">
        <v>4</v>
      </c>
      <c r="E61" s="112">
        <v>4</v>
      </c>
      <c r="F61" s="112">
        <v>0.01</v>
      </c>
      <c r="G61" s="112">
        <v>3.14</v>
      </c>
      <c r="H61" s="112">
        <v>0.02</v>
      </c>
      <c r="I61" s="112">
        <v>29.36</v>
      </c>
    </row>
    <row r="62" spans="1:9" ht="80.099999999999994" customHeight="1" thickBot="1" x14ac:dyDescent="0.3">
      <c r="A62" s="357"/>
      <c r="B62" s="293"/>
      <c r="C62" s="114" t="s">
        <v>19</v>
      </c>
      <c r="D62" s="103">
        <v>200</v>
      </c>
      <c r="E62" s="103">
        <v>140</v>
      </c>
      <c r="F62" s="103">
        <v>2.8</v>
      </c>
      <c r="G62" s="103">
        <v>0.56000000000000005</v>
      </c>
      <c r="H62" s="103">
        <v>22.6</v>
      </c>
      <c r="I62" s="103">
        <v>112</v>
      </c>
    </row>
    <row r="63" spans="1:9" ht="80.099999999999994" customHeight="1" thickBot="1" x14ac:dyDescent="0.75">
      <c r="A63" s="358"/>
      <c r="B63" s="294"/>
      <c r="C63" s="114" t="s">
        <v>17</v>
      </c>
      <c r="D63" s="282">
        <v>3</v>
      </c>
      <c r="E63" s="282">
        <v>3</v>
      </c>
      <c r="F63" s="282"/>
      <c r="G63" s="282">
        <v>2.81</v>
      </c>
      <c r="H63" s="282"/>
      <c r="I63" s="282">
        <v>26.19</v>
      </c>
    </row>
    <row r="64" spans="1:9" ht="80.099999999999994" customHeight="1" thickBot="1" x14ac:dyDescent="0.75">
      <c r="A64" s="288"/>
      <c r="B64" s="320"/>
      <c r="C64" s="320"/>
      <c r="D64" s="320"/>
      <c r="E64" s="327"/>
      <c r="F64" s="125">
        <f>SUM(F59:F63)</f>
        <v>4.55</v>
      </c>
      <c r="G64" s="125">
        <f>SUM(G59:G63)</f>
        <v>9.0400000000000009</v>
      </c>
      <c r="H64" s="125">
        <f>SUM(H59:H63)</f>
        <v>24.520000000000003</v>
      </c>
      <c r="I64" s="125">
        <f>SUM(I59:I63)</f>
        <v>205.26</v>
      </c>
    </row>
    <row r="65" spans="1:9" ht="80.099999999999994" customHeight="1" thickBot="1" x14ac:dyDescent="0.75">
      <c r="A65" s="340" t="s">
        <v>57</v>
      </c>
      <c r="B65" s="299">
        <v>200</v>
      </c>
      <c r="C65" s="102" t="s">
        <v>35</v>
      </c>
      <c r="D65" s="210">
        <v>1</v>
      </c>
      <c r="E65" s="210">
        <v>1</v>
      </c>
      <c r="F65" s="210"/>
      <c r="G65" s="210"/>
      <c r="H65" s="210"/>
      <c r="I65" s="210"/>
    </row>
    <row r="66" spans="1:9" ht="80.099999999999994" customHeight="1" thickBot="1" x14ac:dyDescent="0.75">
      <c r="A66" s="341"/>
      <c r="B66" s="299"/>
      <c r="C66" s="102" t="s">
        <v>13</v>
      </c>
      <c r="D66" s="208">
        <v>10</v>
      </c>
      <c r="E66" s="208">
        <v>10</v>
      </c>
      <c r="F66" s="208"/>
      <c r="G66" s="208"/>
      <c r="H66" s="208">
        <v>9.5500000000000007</v>
      </c>
      <c r="I66" s="208">
        <v>39</v>
      </c>
    </row>
    <row r="67" spans="1:9" ht="80.099999999999994" customHeight="1" thickBot="1" x14ac:dyDescent="0.75">
      <c r="A67" s="361"/>
      <c r="B67" s="299"/>
      <c r="C67" s="102" t="s">
        <v>22</v>
      </c>
      <c r="D67" s="208">
        <v>100</v>
      </c>
      <c r="E67" s="208">
        <v>100</v>
      </c>
      <c r="F67" s="208">
        <v>2.8</v>
      </c>
      <c r="G67" s="208">
        <v>3.2</v>
      </c>
      <c r="H67" s="208">
        <v>4.7</v>
      </c>
      <c r="I67" s="208">
        <v>59</v>
      </c>
    </row>
    <row r="68" spans="1:9" ht="80.099999999999994" customHeight="1" thickBot="1" x14ac:dyDescent="0.95">
      <c r="A68" s="304"/>
      <c r="B68" s="359"/>
      <c r="C68" s="359"/>
      <c r="D68" s="359"/>
      <c r="E68" s="360"/>
      <c r="F68" s="125">
        <f>SUM(F65:F67)</f>
        <v>2.8</v>
      </c>
      <c r="G68" s="125">
        <f t="shared" ref="G68:I68" si="0">SUM(G65:G67)</f>
        <v>3.2</v>
      </c>
      <c r="H68" s="125">
        <f t="shared" si="0"/>
        <v>14.25</v>
      </c>
      <c r="I68" s="125">
        <f t="shared" si="0"/>
        <v>98</v>
      </c>
    </row>
    <row r="69" spans="1:9" ht="80.099999999999994" customHeight="1" thickBot="1" x14ac:dyDescent="0.75">
      <c r="A69" s="129" t="s">
        <v>74</v>
      </c>
      <c r="B69" s="130">
        <v>15</v>
      </c>
      <c r="C69" s="162" t="s">
        <v>75</v>
      </c>
      <c r="D69" s="158">
        <v>15</v>
      </c>
      <c r="E69" s="158">
        <v>15</v>
      </c>
      <c r="F69" s="158">
        <v>0.91</v>
      </c>
      <c r="G69" s="158">
        <v>4.63</v>
      </c>
      <c r="H69" s="158">
        <v>8.67</v>
      </c>
      <c r="I69" s="158">
        <v>79.349999999999994</v>
      </c>
    </row>
    <row r="70" spans="1:9" ht="80.099999999999994" customHeight="1" thickBot="1" x14ac:dyDescent="0.75">
      <c r="A70" s="303"/>
      <c r="B70" s="351"/>
      <c r="C70" s="351"/>
      <c r="D70" s="351"/>
      <c r="E70" s="351"/>
      <c r="F70" s="351"/>
      <c r="G70" s="351"/>
      <c r="H70" s="351"/>
      <c r="I70" s="351"/>
    </row>
    <row r="71" spans="1:9" ht="80.099999999999994" customHeight="1" thickBot="1" x14ac:dyDescent="0.75">
      <c r="A71" s="106" t="s">
        <v>45</v>
      </c>
      <c r="B71" s="126">
        <v>30</v>
      </c>
      <c r="C71" s="110" t="s">
        <v>12</v>
      </c>
      <c r="D71" s="123">
        <v>30</v>
      </c>
      <c r="E71" s="123">
        <v>30</v>
      </c>
      <c r="F71" s="123">
        <v>2.13</v>
      </c>
      <c r="G71" s="123">
        <v>0.33</v>
      </c>
      <c r="H71" s="123">
        <v>13.9</v>
      </c>
      <c r="I71" s="123">
        <v>68.7</v>
      </c>
    </row>
    <row r="72" spans="1:9" ht="80.099999999999994" customHeight="1" thickBot="1" x14ac:dyDescent="0.75">
      <c r="A72" s="299" t="s">
        <v>29</v>
      </c>
      <c r="B72" s="299"/>
      <c r="C72" s="299"/>
      <c r="D72" s="299"/>
      <c r="E72" s="299"/>
      <c r="F72" s="125">
        <f>F64+F68+F69+F71</f>
        <v>10.39</v>
      </c>
      <c r="G72" s="125">
        <f>G64+G68+G69+G71</f>
        <v>17.2</v>
      </c>
      <c r="H72" s="125">
        <f>H64+H68+H69+H71</f>
        <v>61.34</v>
      </c>
      <c r="I72" s="125">
        <f>I64+I68+I69+I71</f>
        <v>451.31</v>
      </c>
    </row>
    <row r="73" spans="1:9" ht="80.099999999999994" customHeight="1" thickBot="1" x14ac:dyDescent="0.75">
      <c r="A73" s="299" t="s">
        <v>30</v>
      </c>
      <c r="B73" s="299"/>
      <c r="C73" s="299"/>
      <c r="D73" s="299"/>
      <c r="E73" s="299"/>
      <c r="F73" s="125">
        <f>F25+F27+F55+F72</f>
        <v>46.980000000000004</v>
      </c>
      <c r="G73" s="125">
        <f>G25+G27+G55+G72</f>
        <v>48.300000000000004</v>
      </c>
      <c r="H73" s="125">
        <f>H25+H27+H55+H72</f>
        <v>214.54</v>
      </c>
      <c r="I73" s="125">
        <f>I25+I27+I55+I72</f>
        <v>1530.62</v>
      </c>
    </row>
    <row r="74" spans="1:9" x14ac:dyDescent="0.25">
      <c r="A74" s="16"/>
      <c r="B74" s="16"/>
      <c r="C74" s="17"/>
      <c r="D74" s="18"/>
      <c r="E74" s="18"/>
      <c r="F74" s="18"/>
      <c r="G74" s="18"/>
      <c r="H74" s="18"/>
      <c r="I74" s="18"/>
    </row>
  </sheetData>
  <mergeCells count="42">
    <mergeCell ref="A58:I58"/>
    <mergeCell ref="A9:E9"/>
    <mergeCell ref="A55:E55"/>
    <mergeCell ref="A72:E72"/>
    <mergeCell ref="A73:E73"/>
    <mergeCell ref="A64:E64"/>
    <mergeCell ref="A56:I56"/>
    <mergeCell ref="A59:A63"/>
    <mergeCell ref="B59:B63"/>
    <mergeCell ref="A70:I70"/>
    <mergeCell ref="A41:E41"/>
    <mergeCell ref="A50:E50"/>
    <mergeCell ref="A51:A52"/>
    <mergeCell ref="B51:B52"/>
    <mergeCell ref="A28:I28"/>
    <mergeCell ref="A42:A49"/>
    <mergeCell ref="B21:B23"/>
    <mergeCell ref="A24:E24"/>
    <mergeCell ref="A25:E25"/>
    <mergeCell ref="A26:I26"/>
    <mergeCell ref="B42:B49"/>
    <mergeCell ref="A29:A32"/>
    <mergeCell ref="B29:B32"/>
    <mergeCell ref="A33:E33"/>
    <mergeCell ref="A34:A40"/>
    <mergeCell ref="B34:B40"/>
    <mergeCell ref="A65:A67"/>
    <mergeCell ref="B65:B67"/>
    <mergeCell ref="A68:E68"/>
    <mergeCell ref="G4:H4"/>
    <mergeCell ref="A7:A8"/>
    <mergeCell ref="B7:B8"/>
    <mergeCell ref="A53:E53"/>
    <mergeCell ref="A20:E20"/>
    <mergeCell ref="A6:I6"/>
    <mergeCell ref="A11:I11"/>
    <mergeCell ref="A12:A16"/>
    <mergeCell ref="B12:B16"/>
    <mergeCell ref="A17:E17"/>
    <mergeCell ref="A18:A19"/>
    <mergeCell ref="B18:B19"/>
    <mergeCell ref="A21:A23"/>
  </mergeCells>
  <pageMargins left="0.7" right="0.7" top="0.75" bottom="0.75" header="0.3" footer="0.3"/>
  <pageSetup paperSize="9" scale="12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70"/>
  <sheetViews>
    <sheetView view="pageBreakPreview" topLeftCell="A61" zoomScale="32" zoomScaleNormal="48" zoomScaleSheetLayoutView="32" workbookViewId="0">
      <selection activeCell="B4" sqref="B4"/>
    </sheetView>
  </sheetViews>
  <sheetFormatPr defaultRowHeight="61.5" x14ac:dyDescent="0.9"/>
  <cols>
    <col min="1" max="1" width="115.7109375" style="137" customWidth="1"/>
    <col min="2" max="2" width="40.7109375" style="137" customWidth="1"/>
    <col min="3" max="3" width="100.7109375" style="134" customWidth="1"/>
    <col min="4" max="8" width="40.7109375" style="135" customWidth="1"/>
    <col min="9" max="9" width="55.7109375" style="135" customWidth="1"/>
  </cols>
  <sheetData>
    <row r="3" spans="1:10" ht="92.25" x14ac:dyDescent="1.05">
      <c r="A3" s="89"/>
      <c r="B3" s="90"/>
      <c r="C3" s="90" t="s">
        <v>212</v>
      </c>
      <c r="D3" s="87"/>
      <c r="E3" s="87"/>
      <c r="F3" s="87"/>
      <c r="G3" s="87"/>
      <c r="H3" s="91"/>
      <c r="I3" s="92" t="s">
        <v>338</v>
      </c>
    </row>
    <row r="4" spans="1:10" ht="65.25" thickBot="1" x14ac:dyDescent="0.95">
      <c r="A4" s="89"/>
      <c r="B4" s="90"/>
      <c r="C4" s="107" t="s">
        <v>227</v>
      </c>
      <c r="D4" s="91"/>
      <c r="E4" s="91"/>
      <c r="F4" s="91"/>
      <c r="G4" s="312" t="s">
        <v>268</v>
      </c>
      <c r="H4" s="313"/>
      <c r="I4" s="91"/>
      <c r="J4" s="4"/>
    </row>
    <row r="5" spans="1:10" ht="168" customHeight="1" thickBot="1" x14ac:dyDescent="0.3">
      <c r="A5" s="126" t="s">
        <v>0</v>
      </c>
      <c r="B5" s="126" t="s">
        <v>1</v>
      </c>
      <c r="C5" s="126" t="s">
        <v>2</v>
      </c>
      <c r="D5" s="126" t="s">
        <v>3</v>
      </c>
      <c r="E5" s="126" t="s">
        <v>4</v>
      </c>
      <c r="F5" s="126" t="s">
        <v>5</v>
      </c>
      <c r="G5" s="126" t="s">
        <v>6</v>
      </c>
      <c r="H5" s="126" t="s">
        <v>7</v>
      </c>
      <c r="I5" s="124" t="s">
        <v>8</v>
      </c>
    </row>
    <row r="6" spans="1:10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10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10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10" ht="80.099999999999994" customHeight="1" thickBot="1" x14ac:dyDescent="0.95">
      <c r="A9" s="310"/>
      <c r="B9" s="289"/>
      <c r="C9" s="289"/>
      <c r="D9" s="289"/>
      <c r="E9" s="290"/>
      <c r="F9" s="125">
        <f>F8</f>
        <v>0.56000000000000005</v>
      </c>
      <c r="G9" s="125">
        <f>G7+G8</f>
        <v>0.64</v>
      </c>
      <c r="H9" s="125">
        <f>H8</f>
        <v>0.94</v>
      </c>
      <c r="I9" s="125">
        <f>I8</f>
        <v>11.8</v>
      </c>
    </row>
    <row r="10" spans="1:10" ht="80.099999999999994" customHeight="1" thickBot="1" x14ac:dyDescent="0.3">
      <c r="A10" s="143" t="s">
        <v>113</v>
      </c>
      <c r="B10" s="109">
        <v>95</v>
      </c>
      <c r="C10" s="110" t="s">
        <v>284</v>
      </c>
      <c r="D10" s="111">
        <v>95</v>
      </c>
      <c r="E10" s="111">
        <v>95</v>
      </c>
      <c r="F10" s="111">
        <v>0.68</v>
      </c>
      <c r="G10" s="111"/>
      <c r="H10" s="111">
        <v>11.1</v>
      </c>
      <c r="I10" s="111">
        <v>50.33</v>
      </c>
    </row>
    <row r="11" spans="1:10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10" ht="80.099999999999994" customHeight="1" thickBot="1" x14ac:dyDescent="0.75">
      <c r="A12" s="303" t="s">
        <v>58</v>
      </c>
      <c r="B12" s="302">
        <v>80</v>
      </c>
      <c r="C12" s="97" t="s">
        <v>59</v>
      </c>
      <c r="D12" s="123">
        <v>40</v>
      </c>
      <c r="E12" s="123">
        <v>34.799999999999997</v>
      </c>
      <c r="F12" s="123">
        <v>5.08</v>
      </c>
      <c r="G12" s="123">
        <v>10.3</v>
      </c>
      <c r="H12" s="123">
        <v>0.17</v>
      </c>
      <c r="I12" s="123">
        <v>115</v>
      </c>
    </row>
    <row r="13" spans="1:10" ht="80.099999999999994" customHeight="1" thickBot="1" x14ac:dyDescent="0.75">
      <c r="A13" s="303"/>
      <c r="B13" s="302"/>
      <c r="C13" s="97" t="s">
        <v>22</v>
      </c>
      <c r="D13" s="123">
        <v>50</v>
      </c>
      <c r="E13" s="123">
        <v>50</v>
      </c>
      <c r="F13" s="123">
        <v>1.4</v>
      </c>
      <c r="G13" s="123">
        <v>1.6</v>
      </c>
      <c r="H13" s="123">
        <v>2.35</v>
      </c>
      <c r="I13" s="123">
        <v>29</v>
      </c>
    </row>
    <row r="14" spans="1:10" ht="80.099999999999994" customHeight="1" thickBot="1" x14ac:dyDescent="0.75">
      <c r="A14" s="303"/>
      <c r="B14" s="302"/>
      <c r="C14" s="97" t="s">
        <v>11</v>
      </c>
      <c r="D14" s="123">
        <v>3</v>
      </c>
      <c r="E14" s="123">
        <v>3</v>
      </c>
      <c r="F14" s="123">
        <v>0.01</v>
      </c>
      <c r="G14" s="123">
        <v>2.35</v>
      </c>
      <c r="H14" s="123">
        <v>0.01</v>
      </c>
      <c r="I14" s="123">
        <v>22.02</v>
      </c>
    </row>
    <row r="15" spans="1:10" ht="80.099999999999994" customHeight="1" thickBot="1" x14ac:dyDescent="0.75">
      <c r="A15" s="300"/>
      <c r="B15" s="300"/>
      <c r="C15" s="300"/>
      <c r="D15" s="300"/>
      <c r="E15" s="300"/>
      <c r="F15" s="125">
        <f>SUM(F12:F14)</f>
        <v>6.49</v>
      </c>
      <c r="G15" s="125">
        <f>SUM(G12:G14)</f>
        <v>14.25</v>
      </c>
      <c r="H15" s="125">
        <f>SUM(H12:H14)</f>
        <v>2.5299999999999998</v>
      </c>
      <c r="I15" s="125">
        <f>SUM(I12:I14)</f>
        <v>166.02</v>
      </c>
    </row>
    <row r="16" spans="1:10" ht="80.099999999999994" customHeight="1" thickBot="1" x14ac:dyDescent="0.3">
      <c r="A16" s="291" t="s">
        <v>366</v>
      </c>
      <c r="B16" s="347" t="s">
        <v>252</v>
      </c>
      <c r="C16" s="110" t="s">
        <v>12</v>
      </c>
      <c r="D16" s="241">
        <v>25</v>
      </c>
      <c r="E16" s="241">
        <v>25</v>
      </c>
      <c r="F16" s="241">
        <v>1.77</v>
      </c>
      <c r="G16" s="241">
        <v>0.27</v>
      </c>
      <c r="H16" s="241">
        <v>11.6</v>
      </c>
      <c r="I16" s="241">
        <v>57.25</v>
      </c>
    </row>
    <row r="17" spans="1:9" ht="80.099999999999994" customHeight="1" thickBot="1" x14ac:dyDescent="0.3">
      <c r="A17" s="292"/>
      <c r="B17" s="348"/>
      <c r="C17" s="110" t="s">
        <v>349</v>
      </c>
      <c r="D17" s="223">
        <v>5</v>
      </c>
      <c r="E17" s="223">
        <v>5</v>
      </c>
      <c r="F17" s="223">
        <v>1.3</v>
      </c>
      <c r="G17" s="223">
        <v>1.35</v>
      </c>
      <c r="H17" s="223"/>
      <c r="I17" s="223">
        <v>17.350000000000001</v>
      </c>
    </row>
    <row r="18" spans="1:9" ht="80.099999999999994" customHeight="1" thickBot="1" x14ac:dyDescent="0.75">
      <c r="A18" s="288"/>
      <c r="B18" s="320"/>
      <c r="C18" s="320"/>
      <c r="D18" s="320"/>
      <c r="E18" s="327"/>
      <c r="F18" s="125">
        <f>SUM(F16:F17)</f>
        <v>3.0700000000000003</v>
      </c>
      <c r="G18" s="125">
        <f>SUM(G16:G17)</f>
        <v>1.62</v>
      </c>
      <c r="H18" s="125">
        <f>SUM(H16:H17)</f>
        <v>11.6</v>
      </c>
      <c r="I18" s="125">
        <f>SUM(I16:I17)</f>
        <v>74.599999999999994</v>
      </c>
    </row>
    <row r="19" spans="1:9" ht="80.099999999999994" customHeight="1" thickBot="1" x14ac:dyDescent="0.75">
      <c r="A19" s="303" t="s">
        <v>46</v>
      </c>
      <c r="B19" s="302">
        <v>150</v>
      </c>
      <c r="C19" s="97" t="s">
        <v>38</v>
      </c>
      <c r="D19" s="206">
        <v>1</v>
      </c>
      <c r="E19" s="206">
        <v>1</v>
      </c>
      <c r="F19" s="206"/>
      <c r="G19" s="206"/>
      <c r="H19" s="206">
        <v>0.64</v>
      </c>
      <c r="I19" s="206">
        <v>2.94</v>
      </c>
    </row>
    <row r="20" spans="1:9" ht="80.099999999999994" customHeight="1" thickBot="1" x14ac:dyDescent="0.75">
      <c r="A20" s="303"/>
      <c r="B20" s="302"/>
      <c r="C20" s="97" t="s">
        <v>22</v>
      </c>
      <c r="D20" s="215">
        <v>100</v>
      </c>
      <c r="E20" s="215">
        <v>100</v>
      </c>
      <c r="F20" s="215">
        <v>2.8</v>
      </c>
      <c r="G20" s="215">
        <v>3.2</v>
      </c>
      <c r="H20" s="215">
        <v>4.7</v>
      </c>
      <c r="I20" s="215">
        <v>59</v>
      </c>
    </row>
    <row r="21" spans="1:9" ht="80.099999999999994" customHeight="1" thickBot="1" x14ac:dyDescent="0.75">
      <c r="A21" s="303"/>
      <c r="B21" s="302"/>
      <c r="C21" s="97" t="s">
        <v>13</v>
      </c>
      <c r="D21" s="123">
        <v>8</v>
      </c>
      <c r="E21" s="123">
        <v>8</v>
      </c>
      <c r="F21" s="123"/>
      <c r="G21" s="123"/>
      <c r="H21" s="123">
        <v>7.64</v>
      </c>
      <c r="I21" s="123">
        <v>31.2</v>
      </c>
    </row>
    <row r="22" spans="1:9" ht="80.099999999999994" customHeight="1" thickBot="1" x14ac:dyDescent="0.75">
      <c r="A22" s="300"/>
      <c r="B22" s="300"/>
      <c r="C22" s="300"/>
      <c r="D22" s="300"/>
      <c r="E22" s="300"/>
      <c r="F22" s="125">
        <f>SUM(F19:F21)</f>
        <v>2.8</v>
      </c>
      <c r="G22" s="125">
        <f>SUM(G19:G21)</f>
        <v>3.2</v>
      </c>
      <c r="H22" s="125">
        <f>SUM(H19:H21)</f>
        <v>12.98</v>
      </c>
      <c r="I22" s="125">
        <f>SUM(I19:I21)</f>
        <v>93.14</v>
      </c>
    </row>
    <row r="23" spans="1:9" ht="80.099999999999994" customHeight="1" thickBot="1" x14ac:dyDescent="0.3">
      <c r="A23" s="299" t="s">
        <v>28</v>
      </c>
      <c r="B23" s="299"/>
      <c r="C23" s="299"/>
      <c r="D23" s="299"/>
      <c r="E23" s="299"/>
      <c r="F23" s="269">
        <f t="shared" ref="F23:H23" si="0">F9+F10+F15+F18+F22</f>
        <v>13.600000000000001</v>
      </c>
      <c r="G23" s="269">
        <f t="shared" si="0"/>
        <v>19.71</v>
      </c>
      <c r="H23" s="269">
        <f t="shared" si="0"/>
        <v>39.15</v>
      </c>
      <c r="I23" s="164">
        <f>I9+I10+I15+I18+I22</f>
        <v>395.89</v>
      </c>
    </row>
    <row r="24" spans="1:9" ht="80.099999999999994" customHeight="1" thickBot="1" x14ac:dyDescent="0.3">
      <c r="A24" s="299" t="s">
        <v>14</v>
      </c>
      <c r="B24" s="299"/>
      <c r="C24" s="299"/>
      <c r="D24" s="299"/>
      <c r="E24" s="299"/>
      <c r="F24" s="299"/>
      <c r="G24" s="299"/>
      <c r="H24" s="299"/>
      <c r="I24" s="299"/>
    </row>
    <row r="25" spans="1:9" ht="80.099999999999994" customHeight="1" thickBot="1" x14ac:dyDescent="0.75">
      <c r="A25" s="95" t="s">
        <v>89</v>
      </c>
      <c r="B25" s="124">
        <v>125</v>
      </c>
      <c r="C25" s="97" t="s">
        <v>287</v>
      </c>
      <c r="D25" s="111">
        <v>125</v>
      </c>
      <c r="E25" s="111">
        <v>125</v>
      </c>
      <c r="F25" s="111"/>
      <c r="G25" s="111"/>
      <c r="H25" s="111">
        <v>8.75</v>
      </c>
      <c r="I25" s="111">
        <v>35</v>
      </c>
    </row>
    <row r="26" spans="1:9" ht="80.099999999999994" customHeight="1" thickBot="1" x14ac:dyDescent="0.3">
      <c r="A26" s="315" t="s">
        <v>15</v>
      </c>
      <c r="B26" s="316"/>
      <c r="C26" s="316"/>
      <c r="D26" s="316"/>
      <c r="E26" s="316"/>
      <c r="F26" s="316"/>
      <c r="G26" s="316"/>
      <c r="H26" s="316"/>
      <c r="I26" s="317"/>
    </row>
    <row r="27" spans="1:9" ht="80.099999999999994" customHeight="1" thickBot="1" x14ac:dyDescent="0.3">
      <c r="A27" s="291" t="s">
        <v>275</v>
      </c>
      <c r="B27" s="295">
        <v>35</v>
      </c>
      <c r="C27" s="113" t="s">
        <v>21</v>
      </c>
      <c r="D27" s="112">
        <v>40</v>
      </c>
      <c r="E27" s="112">
        <v>32</v>
      </c>
      <c r="F27" s="112">
        <v>0.1</v>
      </c>
      <c r="G27" s="112">
        <v>0.04</v>
      </c>
      <c r="H27" s="112">
        <v>2.2999999999999998</v>
      </c>
      <c r="I27" s="112">
        <v>10.8</v>
      </c>
    </row>
    <row r="28" spans="1:9" ht="80.099999999999994" customHeight="1" thickBot="1" x14ac:dyDescent="0.3">
      <c r="A28" s="292"/>
      <c r="B28" s="296"/>
      <c r="C28" s="114" t="s">
        <v>315</v>
      </c>
      <c r="D28" s="112">
        <v>5</v>
      </c>
      <c r="E28" s="112">
        <v>5</v>
      </c>
      <c r="F28" s="112">
        <v>0.03</v>
      </c>
      <c r="G28" s="112"/>
      <c r="H28" s="112">
        <v>3.54</v>
      </c>
      <c r="I28" s="112">
        <v>13.8</v>
      </c>
    </row>
    <row r="29" spans="1:9" ht="80.099999999999994" customHeight="1" thickBot="1" x14ac:dyDescent="0.75">
      <c r="A29" s="293"/>
      <c r="B29" s="293"/>
      <c r="C29" s="97" t="s">
        <v>39</v>
      </c>
      <c r="D29" s="112">
        <v>1</v>
      </c>
      <c r="E29" s="112">
        <v>1</v>
      </c>
      <c r="F29" s="112"/>
      <c r="G29" s="112"/>
      <c r="H29" s="112">
        <v>0.95</v>
      </c>
      <c r="I29" s="112">
        <v>3.9</v>
      </c>
    </row>
    <row r="30" spans="1:9" ht="80.099999999999994" customHeight="1" thickBot="1" x14ac:dyDescent="0.75">
      <c r="A30" s="294"/>
      <c r="B30" s="294"/>
      <c r="C30" s="114" t="s">
        <v>17</v>
      </c>
      <c r="D30" s="200">
        <v>4</v>
      </c>
      <c r="E30" s="200">
        <v>4</v>
      </c>
      <c r="F30" s="200"/>
      <c r="G30" s="200">
        <v>3.75</v>
      </c>
      <c r="H30" s="200"/>
      <c r="I30" s="200">
        <v>34.92</v>
      </c>
    </row>
    <row r="31" spans="1:9" ht="80.099999999999994" customHeight="1" thickBot="1" x14ac:dyDescent="0.75">
      <c r="A31" s="300"/>
      <c r="B31" s="300"/>
      <c r="C31" s="300"/>
      <c r="D31" s="300"/>
      <c r="E31" s="300"/>
      <c r="F31" s="125">
        <f>SUM(F27:F30)</f>
        <v>0.13</v>
      </c>
      <c r="G31" s="125">
        <f>SUM(G27:G30)</f>
        <v>3.79</v>
      </c>
      <c r="H31" s="125">
        <f>SUM(H27:H30)</f>
        <v>6.79</v>
      </c>
      <c r="I31" s="125">
        <f>SUM(I27:I30)</f>
        <v>63.42</v>
      </c>
    </row>
    <row r="32" spans="1:9" ht="80.099999999999994" customHeight="1" thickBot="1" x14ac:dyDescent="0.3">
      <c r="A32" s="291" t="s">
        <v>329</v>
      </c>
      <c r="B32" s="295">
        <v>150</v>
      </c>
      <c r="C32" s="110" t="s">
        <v>61</v>
      </c>
      <c r="D32" s="111">
        <v>30</v>
      </c>
      <c r="E32" s="111">
        <v>24</v>
      </c>
      <c r="F32" s="111">
        <v>0.36</v>
      </c>
      <c r="G32" s="111"/>
      <c r="H32" s="111">
        <v>2.1800000000000002</v>
      </c>
      <c r="I32" s="111">
        <v>10.1</v>
      </c>
    </row>
    <row r="33" spans="1:9" ht="80.099999999999994" customHeight="1" thickBot="1" x14ac:dyDescent="0.75">
      <c r="A33" s="352"/>
      <c r="B33" s="352"/>
      <c r="C33" s="114" t="s">
        <v>62</v>
      </c>
      <c r="D33" s="267">
        <v>40</v>
      </c>
      <c r="E33" s="267">
        <v>28</v>
      </c>
      <c r="F33" s="267">
        <v>0.5</v>
      </c>
      <c r="G33" s="267">
        <v>0.11</v>
      </c>
      <c r="H33" s="267">
        <v>4.5599999999999996</v>
      </c>
      <c r="I33" s="267">
        <v>22.4</v>
      </c>
    </row>
    <row r="34" spans="1:9" ht="80.099999999999994" customHeight="1" thickBot="1" x14ac:dyDescent="0.3">
      <c r="A34" s="352"/>
      <c r="B34" s="352"/>
      <c r="C34" s="114" t="s">
        <v>16</v>
      </c>
      <c r="D34" s="112">
        <v>30</v>
      </c>
      <c r="E34" s="112">
        <v>24</v>
      </c>
      <c r="F34" s="112">
        <v>0.43</v>
      </c>
      <c r="G34" s="112">
        <v>0.02</v>
      </c>
      <c r="H34" s="112">
        <v>1.1299999999999999</v>
      </c>
      <c r="I34" s="112">
        <v>6.5</v>
      </c>
    </row>
    <row r="35" spans="1:9" ht="80.099999999999994" customHeight="1" thickBot="1" x14ac:dyDescent="0.75">
      <c r="A35" s="352"/>
      <c r="B35" s="352"/>
      <c r="C35" s="114" t="s">
        <v>42</v>
      </c>
      <c r="D35" s="265">
        <v>60</v>
      </c>
      <c r="E35" s="265">
        <v>42</v>
      </c>
      <c r="F35" s="265">
        <v>8.4</v>
      </c>
      <c r="G35" s="265">
        <v>4.1399999999999997</v>
      </c>
      <c r="H35" s="265"/>
      <c r="I35" s="265">
        <v>70.56</v>
      </c>
    </row>
    <row r="36" spans="1:9" ht="80.099999999999994" customHeight="1" thickBot="1" x14ac:dyDescent="0.3">
      <c r="A36" s="352"/>
      <c r="B36" s="352"/>
      <c r="C36" s="113" t="s">
        <v>21</v>
      </c>
      <c r="D36" s="112">
        <v>15</v>
      </c>
      <c r="E36" s="112">
        <v>12</v>
      </c>
      <c r="F36" s="112">
        <v>0.03</v>
      </c>
      <c r="G36" s="112"/>
      <c r="H36" s="112">
        <v>0.87</v>
      </c>
      <c r="I36" s="112">
        <v>4.0999999999999996</v>
      </c>
    </row>
    <row r="37" spans="1:9" ht="80.099999999999994" customHeight="1" thickBot="1" x14ac:dyDescent="0.3">
      <c r="A37" s="352"/>
      <c r="B37" s="352"/>
      <c r="C37" s="114" t="s">
        <v>20</v>
      </c>
      <c r="D37" s="112">
        <v>5</v>
      </c>
      <c r="E37" s="112">
        <v>4</v>
      </c>
      <c r="F37" s="112">
        <v>0.05</v>
      </c>
      <c r="G37" s="112"/>
      <c r="H37" s="112">
        <v>0.36</v>
      </c>
      <c r="I37" s="112">
        <v>1.65</v>
      </c>
    </row>
    <row r="38" spans="1:9" ht="80.099999999999994" customHeight="1" thickBot="1" x14ac:dyDescent="0.75">
      <c r="A38" s="288"/>
      <c r="B38" s="320"/>
      <c r="C38" s="320"/>
      <c r="D38" s="320"/>
      <c r="E38" s="327"/>
      <c r="F38" s="125">
        <f>SUM(F32:F37)</f>
        <v>9.7700000000000014</v>
      </c>
      <c r="G38" s="125">
        <f>SUM(G32:G37)</f>
        <v>4.2699999999999996</v>
      </c>
      <c r="H38" s="125">
        <f>SUM(H32:H37)</f>
        <v>9.1</v>
      </c>
      <c r="I38" s="125">
        <f>SUM(I32:I37)</f>
        <v>115.31</v>
      </c>
    </row>
    <row r="39" spans="1:9" ht="80.099999999999994" customHeight="1" thickBot="1" x14ac:dyDescent="0.3">
      <c r="A39" s="291" t="s">
        <v>350</v>
      </c>
      <c r="B39" s="295">
        <v>65</v>
      </c>
      <c r="C39" s="110" t="s">
        <v>18</v>
      </c>
      <c r="D39" s="112">
        <v>63</v>
      </c>
      <c r="E39" s="112">
        <v>63</v>
      </c>
      <c r="F39" s="112">
        <v>12.6</v>
      </c>
      <c r="G39" s="112">
        <v>6.17</v>
      </c>
      <c r="H39" s="112"/>
      <c r="I39" s="112">
        <v>105.84</v>
      </c>
    </row>
    <row r="40" spans="1:9" ht="80.099999999999994" customHeight="1" thickBot="1" x14ac:dyDescent="0.3">
      <c r="A40" s="352"/>
      <c r="B40" s="352"/>
      <c r="C40" s="114" t="s">
        <v>71</v>
      </c>
      <c r="D40" s="112">
        <v>13</v>
      </c>
      <c r="E40" s="112">
        <v>13</v>
      </c>
      <c r="F40" s="112">
        <v>0.82</v>
      </c>
      <c r="G40" s="112">
        <v>0.12</v>
      </c>
      <c r="H40" s="112">
        <v>9.24</v>
      </c>
      <c r="I40" s="112">
        <v>42.38</v>
      </c>
    </row>
    <row r="41" spans="1:9" ht="80.099999999999994" customHeight="1" thickBot="1" x14ac:dyDescent="0.3">
      <c r="A41" s="352"/>
      <c r="B41" s="352"/>
      <c r="C41" s="114" t="s">
        <v>20</v>
      </c>
      <c r="D41" s="112">
        <v>8</v>
      </c>
      <c r="E41" s="112">
        <v>7</v>
      </c>
      <c r="F41" s="112">
        <v>0.09</v>
      </c>
      <c r="G41" s="112"/>
      <c r="H41" s="112">
        <v>0.64</v>
      </c>
      <c r="I41" s="112">
        <v>2.9</v>
      </c>
    </row>
    <row r="42" spans="1:9" ht="80.099999999999994" customHeight="1" thickBot="1" x14ac:dyDescent="0.75">
      <c r="A42" s="352"/>
      <c r="B42" s="352"/>
      <c r="C42" s="97" t="s">
        <v>11</v>
      </c>
      <c r="D42" s="112">
        <v>6</v>
      </c>
      <c r="E42" s="112">
        <v>6</v>
      </c>
      <c r="F42" s="112">
        <v>0.02</v>
      </c>
      <c r="G42" s="112">
        <v>4.71</v>
      </c>
      <c r="H42" s="112">
        <v>0.03</v>
      </c>
      <c r="I42" s="112">
        <v>44.04</v>
      </c>
    </row>
    <row r="43" spans="1:9" ht="80.099999999999994" customHeight="1" thickBot="1" x14ac:dyDescent="0.75">
      <c r="A43" s="352"/>
      <c r="B43" s="352"/>
      <c r="C43" s="97" t="s">
        <v>250</v>
      </c>
      <c r="D43" s="199">
        <v>5</v>
      </c>
      <c r="E43" s="199">
        <v>4.25</v>
      </c>
      <c r="F43" s="199">
        <v>0.62</v>
      </c>
      <c r="G43" s="199">
        <v>1.25</v>
      </c>
      <c r="H43" s="199">
        <v>0.02</v>
      </c>
      <c r="I43" s="199">
        <v>14.11</v>
      </c>
    </row>
    <row r="44" spans="1:9" ht="80.099999999999994" customHeight="1" thickBot="1" x14ac:dyDescent="0.75">
      <c r="A44" s="288"/>
      <c r="B44" s="320"/>
      <c r="C44" s="320"/>
      <c r="D44" s="320"/>
      <c r="E44" s="327"/>
      <c r="F44" s="125">
        <f>SUM(F39:F43)</f>
        <v>14.149999999999999</v>
      </c>
      <c r="G44" s="125">
        <f>SUM(G39:G43)</f>
        <v>12.25</v>
      </c>
      <c r="H44" s="125">
        <f>SUM(H39:H43)</f>
        <v>9.93</v>
      </c>
      <c r="I44" s="125">
        <f>SUM(I39:I43)</f>
        <v>209.26999999999998</v>
      </c>
    </row>
    <row r="45" spans="1:9" ht="80.099999999999994" customHeight="1" thickBot="1" x14ac:dyDescent="0.75">
      <c r="A45" s="291" t="s">
        <v>43</v>
      </c>
      <c r="B45" s="295">
        <v>150</v>
      </c>
      <c r="C45" s="97" t="s">
        <v>267</v>
      </c>
      <c r="D45" s="123">
        <v>8</v>
      </c>
      <c r="E45" s="123">
        <v>8</v>
      </c>
      <c r="F45" s="123">
        <v>0.18</v>
      </c>
      <c r="G45" s="123">
        <v>0.22</v>
      </c>
      <c r="H45" s="123">
        <v>3.84</v>
      </c>
      <c r="I45" s="123">
        <v>15.92</v>
      </c>
    </row>
    <row r="46" spans="1:9" ht="80.099999999999994" customHeight="1" thickBot="1" x14ac:dyDescent="0.75">
      <c r="A46" s="353"/>
      <c r="B46" s="353"/>
      <c r="C46" s="97" t="s">
        <v>39</v>
      </c>
      <c r="D46" s="112">
        <v>10</v>
      </c>
      <c r="E46" s="112">
        <v>10</v>
      </c>
      <c r="F46" s="112"/>
      <c r="G46" s="112"/>
      <c r="H46" s="112">
        <v>9.5500000000000007</v>
      </c>
      <c r="I46" s="112">
        <v>39</v>
      </c>
    </row>
    <row r="47" spans="1:9" ht="80.099999999999994" customHeight="1" thickBot="1" x14ac:dyDescent="0.75">
      <c r="A47" s="300"/>
      <c r="B47" s="300"/>
      <c r="C47" s="300"/>
      <c r="D47" s="300"/>
      <c r="E47" s="300"/>
      <c r="F47" s="125">
        <f>SUM(F45:F46)</f>
        <v>0.18</v>
      </c>
      <c r="G47" s="125">
        <f>SUM(G45:G46)</f>
        <v>0.22</v>
      </c>
      <c r="H47" s="125">
        <f>SUM(H45:H46)</f>
        <v>13.39</v>
      </c>
      <c r="I47" s="125">
        <f>SUM(I45:I46)</f>
        <v>54.92</v>
      </c>
    </row>
    <row r="48" spans="1:9" ht="80.099999999999994" customHeight="1" thickBot="1" x14ac:dyDescent="0.75">
      <c r="A48" s="95" t="s">
        <v>44</v>
      </c>
      <c r="B48" s="144">
        <v>25</v>
      </c>
      <c r="C48" s="97" t="s">
        <v>23</v>
      </c>
      <c r="D48" s="140">
        <v>25</v>
      </c>
      <c r="E48" s="140">
        <v>25</v>
      </c>
      <c r="F48" s="140">
        <v>1.3</v>
      </c>
      <c r="G48" s="140">
        <v>0.3</v>
      </c>
      <c r="H48" s="140">
        <v>11.07</v>
      </c>
      <c r="I48" s="140">
        <v>53.5</v>
      </c>
    </row>
    <row r="49" spans="1:9" ht="80.099999999999994" customHeight="1" thickBot="1" x14ac:dyDescent="0.3">
      <c r="A49" s="299" t="s">
        <v>27</v>
      </c>
      <c r="B49" s="299"/>
      <c r="C49" s="299"/>
      <c r="D49" s="299"/>
      <c r="E49" s="299"/>
      <c r="F49" s="164">
        <f>F31+F38+F44+F47+F48</f>
        <v>25.53</v>
      </c>
      <c r="G49" s="164">
        <f>G31+G38+G44+G47+G48</f>
        <v>20.83</v>
      </c>
      <c r="H49" s="164">
        <f>H31+H38+H44+H47+H48</f>
        <v>50.28</v>
      </c>
      <c r="I49" s="164">
        <f>I31+I38+I44+I47+I48</f>
        <v>496.42</v>
      </c>
    </row>
    <row r="50" spans="1:9" ht="80.099999999999994" customHeight="1" thickBot="1" x14ac:dyDescent="0.3">
      <c r="A50" s="299" t="s">
        <v>24</v>
      </c>
      <c r="B50" s="299"/>
      <c r="C50" s="299"/>
      <c r="D50" s="299"/>
      <c r="E50" s="299"/>
      <c r="F50" s="299"/>
      <c r="G50" s="299"/>
      <c r="H50" s="299"/>
      <c r="I50" s="299"/>
    </row>
    <row r="51" spans="1:9" ht="80.099999999999994" customHeight="1" thickBot="1" x14ac:dyDescent="0.3">
      <c r="A51" s="222" t="s">
        <v>341</v>
      </c>
      <c r="B51" s="216">
        <v>50</v>
      </c>
      <c r="C51" s="197" t="s">
        <v>342</v>
      </c>
      <c r="D51" s="216">
        <v>5</v>
      </c>
      <c r="E51" s="218">
        <v>5</v>
      </c>
      <c r="F51" s="111">
        <v>0.2</v>
      </c>
      <c r="G51" s="111"/>
      <c r="H51" s="111">
        <v>3.4</v>
      </c>
      <c r="I51" s="111">
        <v>1.4</v>
      </c>
    </row>
    <row r="52" spans="1:9" ht="80.099999999999994" customHeight="1" thickBot="1" x14ac:dyDescent="0.3">
      <c r="A52" s="315"/>
      <c r="B52" s="318"/>
      <c r="C52" s="318"/>
      <c r="D52" s="318"/>
      <c r="E52" s="318"/>
      <c r="F52" s="318"/>
      <c r="G52" s="318"/>
      <c r="H52" s="318"/>
      <c r="I52" s="319"/>
    </row>
    <row r="53" spans="1:9" ht="80.099999999999994" customHeight="1" thickBot="1" x14ac:dyDescent="0.75">
      <c r="A53" s="301" t="s">
        <v>86</v>
      </c>
      <c r="B53" s="302">
        <v>70</v>
      </c>
      <c r="C53" s="97" t="s">
        <v>25</v>
      </c>
      <c r="D53" s="111">
        <v>35</v>
      </c>
      <c r="E53" s="111">
        <v>35</v>
      </c>
      <c r="F53" s="111">
        <v>3.5</v>
      </c>
      <c r="G53" s="111">
        <v>0.42</v>
      </c>
      <c r="H53" s="111">
        <v>24.85</v>
      </c>
      <c r="I53" s="111">
        <v>116.9</v>
      </c>
    </row>
    <row r="54" spans="1:9" ht="80.099999999999994" customHeight="1" thickBot="1" x14ac:dyDescent="0.75">
      <c r="A54" s="301"/>
      <c r="B54" s="302"/>
      <c r="C54" s="97" t="s">
        <v>62</v>
      </c>
      <c r="D54" s="111">
        <v>50</v>
      </c>
      <c r="E54" s="111">
        <v>35</v>
      </c>
      <c r="F54" s="111">
        <v>0.7</v>
      </c>
      <c r="G54" s="111">
        <v>0.14000000000000001</v>
      </c>
      <c r="H54" s="111">
        <v>5.65</v>
      </c>
      <c r="I54" s="111">
        <v>28</v>
      </c>
    </row>
    <row r="55" spans="1:9" ht="80.099999999999994" customHeight="1" thickBot="1" x14ac:dyDescent="0.75">
      <c r="A55" s="301"/>
      <c r="B55" s="302"/>
      <c r="C55" s="97" t="s">
        <v>22</v>
      </c>
      <c r="D55" s="258">
        <v>50</v>
      </c>
      <c r="E55" s="258">
        <v>50</v>
      </c>
      <c r="F55" s="258">
        <v>1.4</v>
      </c>
      <c r="G55" s="258">
        <v>1.6</v>
      </c>
      <c r="H55" s="258">
        <v>2.35</v>
      </c>
      <c r="I55" s="258">
        <v>27.5</v>
      </c>
    </row>
    <row r="56" spans="1:9" ht="80.099999999999994" customHeight="1" thickBot="1" x14ac:dyDescent="0.75">
      <c r="A56" s="301"/>
      <c r="B56" s="302"/>
      <c r="C56" s="97" t="s">
        <v>250</v>
      </c>
      <c r="D56" s="258">
        <v>5</v>
      </c>
      <c r="E56" s="258">
        <v>4.25</v>
      </c>
      <c r="F56" s="258">
        <v>0.62</v>
      </c>
      <c r="G56" s="258">
        <v>1.25</v>
      </c>
      <c r="H56" s="258">
        <v>0.02</v>
      </c>
      <c r="I56" s="258">
        <v>14.11</v>
      </c>
    </row>
    <row r="57" spans="1:9" ht="80.099999999999994" customHeight="1" thickBot="1" x14ac:dyDescent="0.75">
      <c r="A57" s="301"/>
      <c r="B57" s="302"/>
      <c r="C57" s="97" t="s">
        <v>11</v>
      </c>
      <c r="D57" s="112">
        <v>5</v>
      </c>
      <c r="E57" s="112">
        <v>5</v>
      </c>
      <c r="F57" s="112">
        <v>0.02</v>
      </c>
      <c r="G57" s="112">
        <v>3.92</v>
      </c>
      <c r="H57" s="112">
        <v>0.02</v>
      </c>
      <c r="I57" s="112">
        <v>36.700000000000003</v>
      </c>
    </row>
    <row r="58" spans="1:9" ht="80.099999999999994" customHeight="1" thickBot="1" x14ac:dyDescent="0.75">
      <c r="A58" s="301"/>
      <c r="B58" s="302"/>
      <c r="C58" s="97" t="s">
        <v>39</v>
      </c>
      <c r="D58" s="241">
        <v>1</v>
      </c>
      <c r="E58" s="241">
        <v>1</v>
      </c>
      <c r="F58" s="241"/>
      <c r="G58" s="241"/>
      <c r="H58" s="241">
        <v>1</v>
      </c>
      <c r="I58" s="241">
        <v>3.8</v>
      </c>
    </row>
    <row r="59" spans="1:9" ht="80.099999999999994" customHeight="1" thickBot="1" x14ac:dyDescent="0.75">
      <c r="A59" s="301"/>
      <c r="B59" s="302"/>
      <c r="C59" s="97" t="s">
        <v>17</v>
      </c>
      <c r="D59" s="241">
        <v>3</v>
      </c>
      <c r="E59" s="241">
        <v>3</v>
      </c>
      <c r="F59" s="241"/>
      <c r="G59" s="241">
        <v>2.81</v>
      </c>
      <c r="H59" s="241"/>
      <c r="I59" s="241">
        <v>26.19</v>
      </c>
    </row>
    <row r="60" spans="1:9" ht="80.099999999999994" customHeight="1" thickBot="1" x14ac:dyDescent="0.75">
      <c r="A60" s="301"/>
      <c r="B60" s="302"/>
      <c r="C60" s="97" t="s">
        <v>25</v>
      </c>
      <c r="D60" s="241">
        <v>2</v>
      </c>
      <c r="E60" s="241">
        <v>2</v>
      </c>
      <c r="F60" s="241">
        <v>0.19</v>
      </c>
      <c r="G60" s="241">
        <v>0.02</v>
      </c>
      <c r="H60" s="241">
        <v>1.39</v>
      </c>
      <c r="I60" s="241">
        <v>6.34</v>
      </c>
    </row>
    <row r="61" spans="1:9" ht="80.099999999999994" customHeight="1" thickBot="1" x14ac:dyDescent="0.75">
      <c r="A61" s="301"/>
      <c r="B61" s="302"/>
      <c r="C61" s="114" t="s">
        <v>291</v>
      </c>
      <c r="D61" s="258">
        <v>2.0000000000000001E-4</v>
      </c>
      <c r="E61" s="258">
        <v>2.0000000000000001E-4</v>
      </c>
      <c r="F61" s="258"/>
      <c r="G61" s="258"/>
      <c r="H61" s="258"/>
      <c r="I61" s="258"/>
    </row>
    <row r="62" spans="1:9" ht="80.099999999999994" customHeight="1" thickBot="1" x14ac:dyDescent="0.75">
      <c r="A62" s="300"/>
      <c r="B62" s="300"/>
      <c r="C62" s="300"/>
      <c r="D62" s="300"/>
      <c r="E62" s="300"/>
      <c r="F62" s="125">
        <f>SUM(F53:F61)</f>
        <v>6.43</v>
      </c>
      <c r="G62" s="266">
        <f t="shared" ref="G62:I62" si="1">SUM(G53:G61)</f>
        <v>10.16</v>
      </c>
      <c r="H62" s="266">
        <f t="shared" si="1"/>
        <v>35.280000000000008</v>
      </c>
      <c r="I62" s="266">
        <f t="shared" si="1"/>
        <v>259.53999999999996</v>
      </c>
    </row>
    <row r="63" spans="1:9" ht="80.099999999999994" customHeight="1" thickBot="1" x14ac:dyDescent="0.75">
      <c r="A63" s="263" t="s">
        <v>359</v>
      </c>
      <c r="B63" s="260">
        <v>100</v>
      </c>
      <c r="C63" s="102" t="s">
        <v>359</v>
      </c>
      <c r="D63" s="259">
        <v>100</v>
      </c>
      <c r="E63" s="259">
        <v>100</v>
      </c>
      <c r="F63" s="259">
        <v>8.5</v>
      </c>
      <c r="G63" s="259">
        <v>10</v>
      </c>
      <c r="H63" s="259">
        <v>3.5</v>
      </c>
      <c r="I63" s="259">
        <v>138</v>
      </c>
    </row>
    <row r="64" spans="1:9" ht="80.099999999999994" customHeight="1" thickBot="1" x14ac:dyDescent="0.75">
      <c r="A64" s="288"/>
      <c r="B64" s="321"/>
      <c r="C64" s="321"/>
      <c r="D64" s="321"/>
      <c r="E64" s="321"/>
      <c r="F64" s="321"/>
      <c r="G64" s="321"/>
      <c r="H64" s="321"/>
      <c r="I64" s="322"/>
    </row>
    <row r="65" spans="1:9" ht="80.099999999999994" customHeight="1" thickBot="1" x14ac:dyDescent="0.75">
      <c r="A65" s="291" t="s">
        <v>53</v>
      </c>
      <c r="B65" s="295">
        <v>150</v>
      </c>
      <c r="C65" s="110" t="s">
        <v>73</v>
      </c>
      <c r="D65" s="259">
        <v>5.9999999999999995E-4</v>
      </c>
      <c r="E65" s="259">
        <v>5.9999999999999995E-4</v>
      </c>
      <c r="F65" s="123"/>
      <c r="G65" s="123"/>
      <c r="H65" s="123"/>
      <c r="I65" s="123"/>
    </row>
    <row r="66" spans="1:9" ht="80.099999999999994" customHeight="1" thickBot="1" x14ac:dyDescent="0.75">
      <c r="A66" s="292"/>
      <c r="B66" s="352"/>
      <c r="C66" s="97" t="s">
        <v>40</v>
      </c>
      <c r="D66" s="267">
        <v>110</v>
      </c>
      <c r="E66" s="267">
        <v>110</v>
      </c>
      <c r="F66" s="267">
        <v>3.08</v>
      </c>
      <c r="G66" s="267">
        <v>3.52</v>
      </c>
      <c r="H66" s="267">
        <v>5.17</v>
      </c>
      <c r="I66" s="267">
        <v>64.900000000000006</v>
      </c>
    </row>
    <row r="67" spans="1:9" ht="80.099999999999994" customHeight="1" thickBot="1" x14ac:dyDescent="0.75">
      <c r="A67" s="362"/>
      <c r="B67" s="353"/>
      <c r="C67" s="97" t="s">
        <v>39</v>
      </c>
      <c r="D67" s="123">
        <v>8</v>
      </c>
      <c r="E67" s="123">
        <v>8</v>
      </c>
      <c r="F67" s="123"/>
      <c r="G67" s="123"/>
      <c r="H67" s="123">
        <v>7.64</v>
      </c>
      <c r="I67" s="123">
        <v>31.2</v>
      </c>
    </row>
    <row r="68" spans="1:9" ht="80.099999999999994" customHeight="1" thickBot="1" x14ac:dyDescent="0.75">
      <c r="A68" s="300"/>
      <c r="B68" s="300"/>
      <c r="C68" s="300"/>
      <c r="D68" s="300"/>
      <c r="E68" s="300"/>
      <c r="F68" s="266">
        <f t="shared" ref="F68:G68" si="2">F65+F66+F67</f>
        <v>3.08</v>
      </c>
      <c r="G68" s="266">
        <f t="shared" si="2"/>
        <v>3.52</v>
      </c>
      <c r="H68" s="125">
        <f>H65+H66+H67</f>
        <v>12.809999999999999</v>
      </c>
      <c r="I68" s="266">
        <f t="shared" ref="I68" si="3">I65+I66+I67</f>
        <v>96.100000000000009</v>
      </c>
    </row>
    <row r="69" spans="1:9" ht="80.099999999999994" customHeight="1" thickBot="1" x14ac:dyDescent="0.75">
      <c r="A69" s="299" t="s">
        <v>29</v>
      </c>
      <c r="B69" s="299"/>
      <c r="C69" s="299"/>
      <c r="D69" s="299"/>
      <c r="E69" s="299"/>
      <c r="F69" s="268">
        <f t="shared" ref="F69:H69" si="4">F51+F62+F63+F68</f>
        <v>18.21</v>
      </c>
      <c r="G69" s="268">
        <f t="shared" si="4"/>
        <v>23.68</v>
      </c>
      <c r="H69" s="268">
        <f t="shared" si="4"/>
        <v>54.990000000000009</v>
      </c>
      <c r="I69" s="125">
        <f>I51+I62+I63+I68</f>
        <v>495.03999999999996</v>
      </c>
    </row>
    <row r="70" spans="1:9" ht="80.099999999999994" customHeight="1" thickBot="1" x14ac:dyDescent="0.75">
      <c r="A70" s="299" t="s">
        <v>30</v>
      </c>
      <c r="B70" s="299"/>
      <c r="C70" s="299"/>
      <c r="D70" s="299"/>
      <c r="E70" s="299"/>
      <c r="F70" s="125">
        <f>F23+F25+F49+F69</f>
        <v>57.34</v>
      </c>
      <c r="G70" s="268">
        <f t="shared" ref="G70:I70" si="5">G23+G25+G49+G69</f>
        <v>64.22</v>
      </c>
      <c r="H70" s="268">
        <f t="shared" si="5"/>
        <v>153.17000000000002</v>
      </c>
      <c r="I70" s="268">
        <f t="shared" si="5"/>
        <v>1422.35</v>
      </c>
    </row>
  </sheetData>
  <mergeCells count="42">
    <mergeCell ref="B7:B8"/>
    <mergeCell ref="A9:E9"/>
    <mergeCell ref="A26:I26"/>
    <mergeCell ref="A18:E18"/>
    <mergeCell ref="A19:A21"/>
    <mergeCell ref="B19:B21"/>
    <mergeCell ref="G4:H4"/>
    <mergeCell ref="A16:A17"/>
    <mergeCell ref="B16:B17"/>
    <mergeCell ref="A31:E31"/>
    <mergeCell ref="A38:E38"/>
    <mergeCell ref="A32:A37"/>
    <mergeCell ref="B32:B37"/>
    <mergeCell ref="A22:E22"/>
    <mergeCell ref="A23:E23"/>
    <mergeCell ref="A24:I24"/>
    <mergeCell ref="A6:I6"/>
    <mergeCell ref="A11:I11"/>
    <mergeCell ref="A12:A14"/>
    <mergeCell ref="B12:B14"/>
    <mergeCell ref="A15:E15"/>
    <mergeCell ref="A7:A8"/>
    <mergeCell ref="B39:B43"/>
    <mergeCell ref="A27:A30"/>
    <mergeCell ref="B27:B30"/>
    <mergeCell ref="A47:E47"/>
    <mergeCell ref="A53:A61"/>
    <mergeCell ref="B53:B61"/>
    <mergeCell ref="B45:B46"/>
    <mergeCell ref="A45:A46"/>
    <mergeCell ref="A44:E44"/>
    <mergeCell ref="A39:A43"/>
    <mergeCell ref="A70:E70"/>
    <mergeCell ref="A49:E49"/>
    <mergeCell ref="A50:I50"/>
    <mergeCell ref="A62:E62"/>
    <mergeCell ref="A69:E69"/>
    <mergeCell ref="A68:E68"/>
    <mergeCell ref="A65:A67"/>
    <mergeCell ref="B65:B67"/>
    <mergeCell ref="A52:I52"/>
    <mergeCell ref="A64:I64"/>
  </mergeCells>
  <pageMargins left="0.7" right="0.7" top="0.75" bottom="0.75" header="0.3" footer="0.3"/>
  <pageSetup paperSize="9" scale="13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3"/>
  <sheetViews>
    <sheetView view="pageBreakPreview" zoomScale="33" zoomScaleNormal="89" zoomScaleSheetLayoutView="33" workbookViewId="0">
      <selection activeCell="E43" sqref="E43"/>
    </sheetView>
  </sheetViews>
  <sheetFormatPr defaultRowHeight="61.5" x14ac:dyDescent="0.9"/>
  <cols>
    <col min="1" max="1" width="115.7109375" style="137" customWidth="1"/>
    <col min="2" max="2" width="40.7109375" style="137" customWidth="1"/>
    <col min="3" max="3" width="100.7109375" style="134" customWidth="1"/>
    <col min="4" max="8" width="40.7109375" style="135" customWidth="1"/>
    <col min="9" max="9" width="55.7109375" style="135" customWidth="1"/>
  </cols>
  <sheetData>
    <row r="3" spans="1:9" ht="92.25" x14ac:dyDescent="1.05">
      <c r="A3" s="89"/>
      <c r="B3" s="90"/>
      <c r="C3" s="85" t="s">
        <v>211</v>
      </c>
      <c r="D3" s="91"/>
      <c r="E3" s="87"/>
      <c r="F3" s="87"/>
      <c r="G3" s="87"/>
      <c r="H3" s="91"/>
      <c r="I3" s="92" t="s">
        <v>338</v>
      </c>
    </row>
    <row r="4" spans="1:9" ht="65.25" thickBot="1" x14ac:dyDescent="0.95">
      <c r="A4" s="92"/>
      <c r="B4" s="90"/>
      <c r="C4" s="91" t="s">
        <v>221</v>
      </c>
      <c r="D4" s="91"/>
      <c r="E4" s="91"/>
      <c r="F4" s="91"/>
      <c r="G4" s="312" t="s">
        <v>268</v>
      </c>
      <c r="H4" s="313"/>
      <c r="I4" s="91"/>
    </row>
    <row r="5" spans="1:9" ht="176.2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25">
        <f>F8</f>
        <v>0.56000000000000005</v>
      </c>
      <c r="G9" s="125">
        <f>G7+G8</f>
        <v>0.64</v>
      </c>
      <c r="H9" s="125">
        <f>H8</f>
        <v>0.94</v>
      </c>
      <c r="I9" s="125">
        <f>I8</f>
        <v>11.8</v>
      </c>
    </row>
    <row r="10" spans="1:9" ht="80.099999999999994" customHeight="1" thickBot="1" x14ac:dyDescent="0.75">
      <c r="A10" s="95" t="s">
        <v>10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61.42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03" t="s">
        <v>58</v>
      </c>
      <c r="B12" s="302">
        <v>80</v>
      </c>
      <c r="C12" s="97" t="s">
        <v>59</v>
      </c>
      <c r="D12" s="123">
        <v>40</v>
      </c>
      <c r="E12" s="123">
        <v>34.799999999999997</v>
      </c>
      <c r="F12" s="123">
        <v>5.08</v>
      </c>
      <c r="G12" s="123">
        <v>10.3</v>
      </c>
      <c r="H12" s="123">
        <v>0.17</v>
      </c>
      <c r="I12" s="123">
        <v>115</v>
      </c>
    </row>
    <row r="13" spans="1:9" ht="80.099999999999994" customHeight="1" thickBot="1" x14ac:dyDescent="0.75">
      <c r="A13" s="303"/>
      <c r="B13" s="302"/>
      <c r="C13" s="97" t="s">
        <v>40</v>
      </c>
      <c r="D13" s="123">
        <v>50</v>
      </c>
      <c r="E13" s="123">
        <v>50</v>
      </c>
      <c r="F13" s="123">
        <v>1.4</v>
      </c>
      <c r="G13" s="123">
        <v>1.6</v>
      </c>
      <c r="H13" s="123">
        <v>2.35</v>
      </c>
      <c r="I13" s="123">
        <v>29.5</v>
      </c>
    </row>
    <row r="14" spans="1:9" ht="80.099999999999994" customHeight="1" thickBot="1" x14ac:dyDescent="0.75">
      <c r="A14" s="303"/>
      <c r="B14" s="302"/>
      <c r="C14" s="97" t="s">
        <v>11</v>
      </c>
      <c r="D14" s="123">
        <v>3</v>
      </c>
      <c r="E14" s="123">
        <v>3</v>
      </c>
      <c r="F14" s="123">
        <v>0.01</v>
      </c>
      <c r="G14" s="123">
        <v>2.35</v>
      </c>
      <c r="H14" s="123">
        <v>0.01</v>
      </c>
      <c r="I14" s="123">
        <v>22.02</v>
      </c>
    </row>
    <row r="15" spans="1:9" ht="80.099999999999994" customHeight="1" thickBot="1" x14ac:dyDescent="0.75">
      <c r="A15" s="300"/>
      <c r="B15" s="300"/>
      <c r="C15" s="300"/>
      <c r="D15" s="300"/>
      <c r="E15" s="300"/>
      <c r="F15" s="125">
        <f>SUM(F12:F14)</f>
        <v>6.49</v>
      </c>
      <c r="G15" s="125">
        <f>SUM(G12:G14)</f>
        <v>14.25</v>
      </c>
      <c r="H15" s="125">
        <f>SUM(H12:H14)</f>
        <v>2.5299999999999998</v>
      </c>
      <c r="I15" s="125">
        <f>SUM(I12:I14)</f>
        <v>166.52</v>
      </c>
    </row>
    <row r="16" spans="1:9" ht="80.099999999999994" customHeight="1" thickBot="1" x14ac:dyDescent="0.3">
      <c r="A16" s="291" t="s">
        <v>366</v>
      </c>
      <c r="B16" s="347" t="s">
        <v>375</v>
      </c>
      <c r="C16" s="110" t="s">
        <v>12</v>
      </c>
      <c r="D16" s="241">
        <v>35</v>
      </c>
      <c r="E16" s="241">
        <v>35</v>
      </c>
      <c r="F16" s="241">
        <v>2.4900000000000002</v>
      </c>
      <c r="G16" s="241">
        <v>0.39</v>
      </c>
      <c r="H16" s="241">
        <v>16.239999999999998</v>
      </c>
      <c r="I16" s="241">
        <v>80.150000000000006</v>
      </c>
    </row>
    <row r="17" spans="1:9" ht="80.099999999999994" customHeight="1" thickBot="1" x14ac:dyDescent="0.75">
      <c r="A17" s="366"/>
      <c r="B17" s="367"/>
      <c r="C17" s="257" t="s">
        <v>349</v>
      </c>
      <c r="D17" s="277">
        <v>7</v>
      </c>
      <c r="E17" s="277">
        <v>7</v>
      </c>
      <c r="F17" s="282">
        <v>1.82</v>
      </c>
      <c r="G17" s="282">
        <v>1.89</v>
      </c>
      <c r="H17" s="282"/>
      <c r="I17" s="282">
        <v>24.29</v>
      </c>
    </row>
    <row r="18" spans="1:9" ht="80.099999999999994" customHeight="1" thickBot="1" x14ac:dyDescent="0.75">
      <c r="A18" s="363"/>
      <c r="B18" s="364"/>
      <c r="C18" s="364"/>
      <c r="D18" s="364"/>
      <c r="E18" s="365"/>
      <c r="F18" s="283">
        <f>F16+F17</f>
        <v>4.3100000000000005</v>
      </c>
      <c r="G18" s="283">
        <f t="shared" ref="G18:I18" si="0">G16+G17</f>
        <v>2.2799999999999998</v>
      </c>
      <c r="H18" s="283">
        <f t="shared" si="0"/>
        <v>16.239999999999998</v>
      </c>
      <c r="I18" s="283">
        <f t="shared" si="0"/>
        <v>104.44</v>
      </c>
    </row>
    <row r="19" spans="1:9" ht="80.099999999999994" customHeight="1" thickBot="1" x14ac:dyDescent="0.75">
      <c r="A19" s="303" t="s">
        <v>46</v>
      </c>
      <c r="B19" s="302">
        <v>200</v>
      </c>
      <c r="C19" s="97" t="s">
        <v>38</v>
      </c>
      <c r="D19" s="206">
        <v>1</v>
      </c>
      <c r="E19" s="206">
        <v>1</v>
      </c>
      <c r="F19" s="206"/>
      <c r="G19" s="206"/>
      <c r="H19" s="206">
        <v>0.64</v>
      </c>
      <c r="I19" s="206">
        <v>2.94</v>
      </c>
    </row>
    <row r="20" spans="1:9" ht="80.099999999999994" customHeight="1" thickBot="1" x14ac:dyDescent="0.75">
      <c r="A20" s="303"/>
      <c r="B20" s="302"/>
      <c r="C20" s="97" t="s">
        <v>40</v>
      </c>
      <c r="D20" s="123">
        <v>100</v>
      </c>
      <c r="E20" s="123">
        <v>100</v>
      </c>
      <c r="F20" s="123">
        <v>2.8</v>
      </c>
      <c r="G20" s="123">
        <v>3.2</v>
      </c>
      <c r="H20" s="123">
        <v>4.7</v>
      </c>
      <c r="I20" s="123">
        <v>59</v>
      </c>
    </row>
    <row r="21" spans="1:9" ht="80.099999999999994" customHeight="1" thickBot="1" x14ac:dyDescent="0.75">
      <c r="A21" s="303"/>
      <c r="B21" s="302"/>
      <c r="C21" s="97" t="s">
        <v>39</v>
      </c>
      <c r="D21" s="158">
        <v>12</v>
      </c>
      <c r="E21" s="158">
        <v>12</v>
      </c>
      <c r="F21" s="158"/>
      <c r="G21" s="158"/>
      <c r="H21" s="158">
        <v>11.4</v>
      </c>
      <c r="I21" s="158">
        <v>46.8</v>
      </c>
    </row>
    <row r="22" spans="1:9" ht="80.099999999999994" customHeight="1" thickBot="1" x14ac:dyDescent="0.75">
      <c r="A22" s="300"/>
      <c r="B22" s="300"/>
      <c r="C22" s="300"/>
      <c r="D22" s="300"/>
      <c r="E22" s="300"/>
      <c r="F22" s="125">
        <f>SUM(F19:F21)</f>
        <v>2.8</v>
      </c>
      <c r="G22" s="125">
        <f>SUM(G19:G21)</f>
        <v>3.2</v>
      </c>
      <c r="H22" s="125">
        <f>SUM(H19:H21)</f>
        <v>16.740000000000002</v>
      </c>
      <c r="I22" s="125">
        <f>SUM(I19:I21)</f>
        <v>108.74</v>
      </c>
    </row>
    <row r="23" spans="1:9" ht="80.099999999999994" customHeight="1" thickBot="1" x14ac:dyDescent="0.3">
      <c r="A23" s="299" t="s">
        <v>28</v>
      </c>
      <c r="B23" s="299"/>
      <c r="C23" s="299"/>
      <c r="D23" s="299"/>
      <c r="E23" s="299"/>
      <c r="F23" s="164">
        <f>F9+F10+F15+F18+F22</f>
        <v>14.8</v>
      </c>
      <c r="G23" s="281">
        <f t="shared" ref="G23:I23" si="1">G9+G10+G15+G18+G22</f>
        <v>20.37</v>
      </c>
      <c r="H23" s="281">
        <f t="shared" si="1"/>
        <v>46.97</v>
      </c>
      <c r="I23" s="281">
        <f t="shared" si="1"/>
        <v>452.92</v>
      </c>
    </row>
    <row r="24" spans="1:9" ht="80.099999999999994" customHeight="1" thickBot="1" x14ac:dyDescent="0.3">
      <c r="A24" s="370" t="s">
        <v>14</v>
      </c>
      <c r="B24" s="370"/>
      <c r="C24" s="370"/>
      <c r="D24" s="370"/>
      <c r="E24" s="370"/>
      <c r="F24" s="370"/>
      <c r="G24" s="370"/>
      <c r="H24" s="370"/>
      <c r="I24" s="370"/>
    </row>
    <row r="25" spans="1:9" ht="80.099999999999994" customHeight="1" thickBot="1" x14ac:dyDescent="0.75">
      <c r="A25" s="95" t="s">
        <v>89</v>
      </c>
      <c r="B25" s="124">
        <v>125</v>
      </c>
      <c r="C25" s="97" t="s">
        <v>287</v>
      </c>
      <c r="D25" s="123">
        <v>125</v>
      </c>
      <c r="E25" s="123">
        <v>125</v>
      </c>
      <c r="F25" s="123"/>
      <c r="G25" s="123"/>
      <c r="H25" s="123">
        <v>8.75</v>
      </c>
      <c r="I25" s="123">
        <v>35</v>
      </c>
    </row>
    <row r="26" spans="1:9" ht="80.099999999999994" customHeight="1" thickBot="1" x14ac:dyDescent="0.3">
      <c r="A26" s="315" t="s">
        <v>15</v>
      </c>
      <c r="B26" s="316"/>
      <c r="C26" s="316"/>
      <c r="D26" s="316"/>
      <c r="E26" s="316"/>
      <c r="F26" s="316"/>
      <c r="G26" s="316"/>
      <c r="H26" s="316"/>
      <c r="I26" s="317"/>
    </row>
    <row r="27" spans="1:9" ht="80.099999999999994" customHeight="1" thickBot="1" x14ac:dyDescent="0.3">
      <c r="A27" s="291" t="s">
        <v>275</v>
      </c>
      <c r="B27" s="295">
        <v>50</v>
      </c>
      <c r="C27" s="113" t="s">
        <v>21</v>
      </c>
      <c r="D27" s="112">
        <v>60</v>
      </c>
      <c r="E27" s="112">
        <v>48</v>
      </c>
      <c r="F27" s="112">
        <v>0.12</v>
      </c>
      <c r="G27" s="112"/>
      <c r="H27" s="112">
        <v>3.48</v>
      </c>
      <c r="I27" s="112">
        <v>16.399999999999999</v>
      </c>
    </row>
    <row r="28" spans="1:9" ht="80.099999999999994" customHeight="1" thickBot="1" x14ac:dyDescent="0.3">
      <c r="A28" s="292"/>
      <c r="B28" s="296"/>
      <c r="C28" s="114" t="s">
        <v>315</v>
      </c>
      <c r="D28" s="112">
        <v>10</v>
      </c>
      <c r="E28" s="112">
        <v>10</v>
      </c>
      <c r="F28" s="112">
        <v>0.06</v>
      </c>
      <c r="G28" s="112"/>
      <c r="H28" s="112">
        <v>7.08</v>
      </c>
      <c r="I28" s="112">
        <v>27.6</v>
      </c>
    </row>
    <row r="29" spans="1:9" ht="80.099999999999994" customHeight="1" thickBot="1" x14ac:dyDescent="0.75">
      <c r="A29" s="292"/>
      <c r="B29" s="296"/>
      <c r="C29" s="97" t="s">
        <v>39</v>
      </c>
      <c r="D29" s="112">
        <v>2</v>
      </c>
      <c r="E29" s="112">
        <v>2</v>
      </c>
      <c r="F29" s="112"/>
      <c r="G29" s="112"/>
      <c r="H29" s="112">
        <v>1.91</v>
      </c>
      <c r="I29" s="112">
        <v>7.8</v>
      </c>
    </row>
    <row r="30" spans="1:9" ht="80.099999999999994" customHeight="1" thickBot="1" x14ac:dyDescent="0.3">
      <c r="A30" s="294"/>
      <c r="B30" s="294"/>
      <c r="C30" s="114" t="s">
        <v>17</v>
      </c>
      <c r="D30" s="112">
        <v>3</v>
      </c>
      <c r="E30" s="112">
        <v>3</v>
      </c>
      <c r="F30" s="112"/>
      <c r="G30" s="112">
        <v>2.81</v>
      </c>
      <c r="H30" s="112"/>
      <c r="I30" s="112">
        <v>26.19</v>
      </c>
    </row>
    <row r="31" spans="1:9" ht="80.099999999999994" customHeight="1" thickBot="1" x14ac:dyDescent="0.75">
      <c r="A31" s="300"/>
      <c r="B31" s="300"/>
      <c r="C31" s="300"/>
      <c r="D31" s="300"/>
      <c r="E31" s="300"/>
      <c r="F31" s="125">
        <f>SUM(F27:F30)</f>
        <v>0.18</v>
      </c>
      <c r="G31" s="125">
        <f>SUM(G27:G30)</f>
        <v>2.81</v>
      </c>
      <c r="H31" s="125">
        <f>SUM(H27:H30)</f>
        <v>12.47</v>
      </c>
      <c r="I31" s="125">
        <f>SUM(I27:I30)</f>
        <v>77.989999999999995</v>
      </c>
    </row>
    <row r="32" spans="1:9" ht="80.099999999999994" customHeight="1" thickBot="1" x14ac:dyDescent="0.75">
      <c r="A32" s="301" t="s">
        <v>328</v>
      </c>
      <c r="B32" s="324" t="s">
        <v>326</v>
      </c>
      <c r="C32" s="97" t="s">
        <v>42</v>
      </c>
      <c r="D32" s="236">
        <v>33</v>
      </c>
      <c r="E32" s="236">
        <v>23</v>
      </c>
      <c r="F32" s="236">
        <v>4.5999999999999996</v>
      </c>
      <c r="G32" s="236">
        <v>2.27</v>
      </c>
      <c r="H32" s="236"/>
      <c r="I32" s="236">
        <v>38.64</v>
      </c>
    </row>
    <row r="33" spans="1:9" ht="80.099999999999994" customHeight="1" thickBot="1" x14ac:dyDescent="0.75">
      <c r="A33" s="301"/>
      <c r="B33" s="324"/>
      <c r="C33" s="97" t="s">
        <v>13</v>
      </c>
      <c r="D33" s="123">
        <v>1</v>
      </c>
      <c r="E33" s="123">
        <v>1</v>
      </c>
      <c r="F33" s="123"/>
      <c r="G33" s="123"/>
      <c r="H33" s="123">
        <v>0.95</v>
      </c>
      <c r="I33" s="123">
        <v>3.9</v>
      </c>
    </row>
    <row r="34" spans="1:9" ht="80.099999999999994" customHeight="1" thickBot="1" x14ac:dyDescent="0.75">
      <c r="A34" s="301"/>
      <c r="B34" s="324"/>
      <c r="C34" s="97" t="s">
        <v>16</v>
      </c>
      <c r="D34" s="158">
        <v>40</v>
      </c>
      <c r="E34" s="158">
        <v>32</v>
      </c>
      <c r="F34" s="158">
        <v>0.48</v>
      </c>
      <c r="G34" s="158">
        <v>0.02</v>
      </c>
      <c r="H34" s="158">
        <v>1.64</v>
      </c>
      <c r="I34" s="158">
        <v>8.8000000000000007</v>
      </c>
    </row>
    <row r="35" spans="1:9" ht="80.099999999999994" customHeight="1" thickBot="1" x14ac:dyDescent="0.75">
      <c r="A35" s="301"/>
      <c r="B35" s="324"/>
      <c r="C35" s="97" t="s">
        <v>41</v>
      </c>
      <c r="D35" s="158">
        <v>20</v>
      </c>
      <c r="E35" s="158">
        <v>16</v>
      </c>
      <c r="F35" s="158">
        <v>0.04</v>
      </c>
      <c r="G35" s="158"/>
      <c r="H35" s="158">
        <v>1.1599999999999999</v>
      </c>
      <c r="I35" s="158">
        <v>5.4</v>
      </c>
    </row>
    <row r="36" spans="1:9" ht="80.099999999999994" customHeight="1" thickBot="1" x14ac:dyDescent="0.75">
      <c r="A36" s="301"/>
      <c r="B36" s="324"/>
      <c r="C36" s="97" t="s">
        <v>61</v>
      </c>
      <c r="D36" s="158">
        <v>55</v>
      </c>
      <c r="E36" s="158">
        <v>44</v>
      </c>
      <c r="F36" s="158">
        <v>0.45</v>
      </c>
      <c r="G36" s="158">
        <v>0.04</v>
      </c>
      <c r="H36" s="158">
        <v>4</v>
      </c>
      <c r="I36" s="158">
        <v>18.440000000000001</v>
      </c>
    </row>
    <row r="37" spans="1:9" ht="80.099999999999994" customHeight="1" thickBot="1" x14ac:dyDescent="0.75">
      <c r="A37" s="301"/>
      <c r="B37" s="324"/>
      <c r="C37" s="97" t="s">
        <v>19</v>
      </c>
      <c r="D37" s="158">
        <v>90</v>
      </c>
      <c r="E37" s="158">
        <v>63</v>
      </c>
      <c r="F37" s="158">
        <v>1.26</v>
      </c>
      <c r="G37" s="158">
        <v>0.26</v>
      </c>
      <c r="H37" s="158">
        <v>10.26</v>
      </c>
      <c r="I37" s="158">
        <v>50.4</v>
      </c>
    </row>
    <row r="38" spans="1:9" ht="80.099999999999994" customHeight="1" thickBot="1" x14ac:dyDescent="0.75">
      <c r="A38" s="301"/>
      <c r="B38" s="324"/>
      <c r="C38" s="114" t="s">
        <v>20</v>
      </c>
      <c r="D38" s="158">
        <v>10</v>
      </c>
      <c r="E38" s="158">
        <v>8</v>
      </c>
      <c r="F38" s="158">
        <v>0.11</v>
      </c>
      <c r="G38" s="158"/>
      <c r="H38" s="158">
        <v>0.73</v>
      </c>
      <c r="I38" s="158">
        <v>3.3</v>
      </c>
    </row>
    <row r="39" spans="1:9" ht="80.099999999999994" customHeight="1" thickBot="1" x14ac:dyDescent="0.75">
      <c r="A39" s="288"/>
      <c r="B39" s="336"/>
      <c r="C39" s="336"/>
      <c r="D39" s="336"/>
      <c r="E39" s="337"/>
      <c r="F39" s="125">
        <f>SUM(F32:F38)</f>
        <v>6.94</v>
      </c>
      <c r="G39" s="125">
        <f>SUM(G32:G38)</f>
        <v>2.59</v>
      </c>
      <c r="H39" s="125">
        <f>SUM(H32:H38)</f>
        <v>18.739999999999998</v>
      </c>
      <c r="I39" s="125">
        <f>SUM(I32:I38)</f>
        <v>128.88000000000002</v>
      </c>
    </row>
    <row r="40" spans="1:9" ht="80.099999999999994" customHeight="1" thickBot="1" x14ac:dyDescent="0.75">
      <c r="A40" s="301" t="s">
        <v>351</v>
      </c>
      <c r="B40" s="324" t="s">
        <v>361</v>
      </c>
      <c r="C40" s="97" t="s">
        <v>42</v>
      </c>
      <c r="D40" s="123">
        <v>70</v>
      </c>
      <c r="E40" s="123">
        <v>70</v>
      </c>
      <c r="F40" s="123">
        <v>14</v>
      </c>
      <c r="G40" s="123">
        <v>6.84</v>
      </c>
      <c r="H40" s="123"/>
      <c r="I40" s="123">
        <v>117.6</v>
      </c>
    </row>
    <row r="41" spans="1:9" ht="80.099999999999994" customHeight="1" thickBot="1" x14ac:dyDescent="0.75">
      <c r="A41" s="301"/>
      <c r="B41" s="324"/>
      <c r="C41" s="97" t="s">
        <v>64</v>
      </c>
      <c r="D41" s="243">
        <v>7</v>
      </c>
      <c r="E41" s="243">
        <v>7</v>
      </c>
      <c r="F41" s="243">
        <v>0.02</v>
      </c>
      <c r="G41" s="243">
        <v>5.49</v>
      </c>
      <c r="H41" s="243">
        <v>0.03</v>
      </c>
      <c r="I41" s="243">
        <v>51.38</v>
      </c>
    </row>
    <row r="42" spans="1:9" ht="80.099999999999994" customHeight="1" thickBot="1" x14ac:dyDescent="0.75">
      <c r="A42" s="301"/>
      <c r="B42" s="324"/>
      <c r="C42" s="97" t="s">
        <v>295</v>
      </c>
      <c r="D42" s="208">
        <v>5</v>
      </c>
      <c r="E42" s="208">
        <v>4.25</v>
      </c>
      <c r="F42" s="208">
        <v>0.62</v>
      </c>
      <c r="G42" s="208">
        <v>1.25</v>
      </c>
      <c r="H42" s="208">
        <v>0.02</v>
      </c>
      <c r="I42" s="208">
        <v>14.11</v>
      </c>
    </row>
    <row r="43" spans="1:9" ht="80.099999999999994" customHeight="1" thickBot="1" x14ac:dyDescent="0.75">
      <c r="A43" s="301"/>
      <c r="B43" s="324"/>
      <c r="C43" s="97" t="s">
        <v>63</v>
      </c>
      <c r="D43" s="123">
        <v>15</v>
      </c>
      <c r="E43" s="123">
        <v>15</v>
      </c>
      <c r="F43" s="123">
        <v>0.82</v>
      </c>
      <c r="G43" s="138">
        <v>0.12</v>
      </c>
      <c r="H43" s="123">
        <v>9.24</v>
      </c>
      <c r="I43" s="123">
        <v>42.38</v>
      </c>
    </row>
    <row r="44" spans="1:9" ht="80.099999999999994" customHeight="1" thickBot="1" x14ac:dyDescent="0.3">
      <c r="A44" s="301"/>
      <c r="B44" s="324"/>
      <c r="C44" s="114" t="s">
        <v>17</v>
      </c>
      <c r="D44" s="112">
        <v>3</v>
      </c>
      <c r="E44" s="112">
        <v>3</v>
      </c>
      <c r="F44" s="112"/>
      <c r="G44" s="112">
        <v>2.81</v>
      </c>
      <c r="H44" s="112"/>
      <c r="I44" s="112">
        <v>26.19</v>
      </c>
    </row>
    <row r="45" spans="1:9" ht="80.099999999999994" customHeight="1" thickBot="1" x14ac:dyDescent="0.75">
      <c r="A45" s="301"/>
      <c r="B45" s="324"/>
      <c r="C45" s="114" t="s">
        <v>20</v>
      </c>
      <c r="D45" s="123">
        <v>10</v>
      </c>
      <c r="E45" s="123">
        <v>8</v>
      </c>
      <c r="F45" s="123">
        <v>0.11</v>
      </c>
      <c r="G45" s="123"/>
      <c r="H45" s="123">
        <v>0.73</v>
      </c>
      <c r="I45" s="123">
        <v>3.3</v>
      </c>
    </row>
    <row r="46" spans="1:9" ht="80.099999999999994" customHeight="1" thickBot="1" x14ac:dyDescent="0.75">
      <c r="A46" s="288"/>
      <c r="B46" s="336"/>
      <c r="C46" s="336"/>
      <c r="D46" s="336"/>
      <c r="E46" s="337"/>
      <c r="F46" s="125">
        <f>SUM(F40:F45)</f>
        <v>15.569999999999999</v>
      </c>
      <c r="G46" s="125">
        <f>SUM(G40:G45)</f>
        <v>16.509999999999998</v>
      </c>
      <c r="H46" s="125">
        <f>SUM(H40:H45)</f>
        <v>10.020000000000001</v>
      </c>
      <c r="I46" s="125">
        <f>SUM(I40:I45)</f>
        <v>254.95999999999998</v>
      </c>
    </row>
    <row r="47" spans="1:9" ht="80.099999999999994" customHeight="1" thickBot="1" x14ac:dyDescent="0.75">
      <c r="A47" s="301" t="s">
        <v>43</v>
      </c>
      <c r="B47" s="302">
        <v>200</v>
      </c>
      <c r="C47" s="97" t="s">
        <v>267</v>
      </c>
      <c r="D47" s="123">
        <v>9</v>
      </c>
      <c r="E47" s="123">
        <v>9</v>
      </c>
      <c r="F47" s="123">
        <v>0.2</v>
      </c>
      <c r="G47" s="123"/>
      <c r="H47" s="123">
        <v>4.32</v>
      </c>
      <c r="I47" s="123">
        <v>17.91</v>
      </c>
    </row>
    <row r="48" spans="1:9" ht="80.099999999999994" customHeight="1" thickBot="1" x14ac:dyDescent="0.75">
      <c r="A48" s="301"/>
      <c r="B48" s="302"/>
      <c r="C48" s="97" t="s">
        <v>13</v>
      </c>
      <c r="D48" s="146">
        <v>12</v>
      </c>
      <c r="E48" s="146">
        <v>12</v>
      </c>
      <c r="F48" s="146"/>
      <c r="G48" s="146"/>
      <c r="H48" s="146">
        <v>11.4</v>
      </c>
      <c r="I48" s="146">
        <v>46.8</v>
      </c>
    </row>
    <row r="49" spans="1:9" ht="80.099999999999994" customHeight="1" thickBot="1" x14ac:dyDescent="0.75">
      <c r="A49" s="156"/>
      <c r="B49" s="159"/>
      <c r="C49" s="159"/>
      <c r="D49" s="159"/>
      <c r="E49" s="160"/>
      <c r="F49" s="125">
        <f>SUM(F47:F48)</f>
        <v>0.2</v>
      </c>
      <c r="G49" s="125">
        <f>SUM(G47:G48)</f>
        <v>0</v>
      </c>
      <c r="H49" s="125">
        <f>SUM(H47:H48)</f>
        <v>15.72</v>
      </c>
      <c r="I49" s="125">
        <f>SUM(I47:I48)</f>
        <v>64.709999999999994</v>
      </c>
    </row>
    <row r="50" spans="1:9" ht="80.099999999999994" customHeight="1" thickBot="1" x14ac:dyDescent="0.75">
      <c r="A50" s="95" t="s">
        <v>44</v>
      </c>
      <c r="B50" s="238">
        <v>35</v>
      </c>
      <c r="C50" s="97" t="s">
        <v>23</v>
      </c>
      <c r="D50" s="236">
        <v>35</v>
      </c>
      <c r="E50" s="236">
        <v>35</v>
      </c>
      <c r="F50" s="236">
        <v>1.82</v>
      </c>
      <c r="G50" s="236">
        <v>0.42</v>
      </c>
      <c r="H50" s="236">
        <v>15.48</v>
      </c>
      <c r="I50" s="236">
        <v>74.900000000000006</v>
      </c>
    </row>
    <row r="51" spans="1:9" ht="80.099999999999994" customHeight="1" thickBot="1" x14ac:dyDescent="0.3">
      <c r="A51" s="315" t="s">
        <v>27</v>
      </c>
      <c r="B51" s="368"/>
      <c r="C51" s="368"/>
      <c r="D51" s="368"/>
      <c r="E51" s="369"/>
      <c r="F51" s="164">
        <f>F31+F39+F46+F49+F50</f>
        <v>24.709999999999997</v>
      </c>
      <c r="G51" s="164">
        <f>G31+G39+G46+G49+G50</f>
        <v>22.33</v>
      </c>
      <c r="H51" s="164">
        <f>H31+H39+H46+H49+H50</f>
        <v>72.430000000000007</v>
      </c>
      <c r="I51" s="164">
        <f>I31+I39+I46+I49+I50</f>
        <v>601.43999999999994</v>
      </c>
    </row>
    <row r="52" spans="1:9" ht="80.099999999999994" customHeight="1" thickBot="1" x14ac:dyDescent="0.3">
      <c r="A52" s="315" t="s">
        <v>24</v>
      </c>
      <c r="B52" s="318"/>
      <c r="C52" s="318"/>
      <c r="D52" s="318"/>
      <c r="E52" s="318"/>
      <c r="F52" s="318"/>
      <c r="G52" s="318"/>
      <c r="H52" s="318"/>
      <c r="I52" s="319"/>
    </row>
    <row r="53" spans="1:9" ht="80.099999999999994" customHeight="1" thickBot="1" x14ac:dyDescent="0.3">
      <c r="A53" s="224" t="s">
        <v>341</v>
      </c>
      <c r="B53" s="216">
        <v>50</v>
      </c>
      <c r="C53" s="197" t="s">
        <v>342</v>
      </c>
      <c r="D53" s="216">
        <v>5</v>
      </c>
      <c r="E53" s="218">
        <v>5</v>
      </c>
      <c r="F53" s="111">
        <v>0.2</v>
      </c>
      <c r="G53" s="111"/>
      <c r="H53" s="111">
        <v>3.4</v>
      </c>
      <c r="I53" s="111">
        <v>1.4</v>
      </c>
    </row>
    <row r="54" spans="1:9" ht="80.099999999999994" customHeight="1" thickBot="1" x14ac:dyDescent="0.3">
      <c r="A54" s="315"/>
      <c r="B54" s="318"/>
      <c r="C54" s="318"/>
      <c r="D54" s="318"/>
      <c r="E54" s="318"/>
      <c r="F54" s="318"/>
      <c r="G54" s="318"/>
      <c r="H54" s="318"/>
      <c r="I54" s="319"/>
    </row>
    <row r="55" spans="1:9" ht="80.099999999999994" customHeight="1" thickBot="1" x14ac:dyDescent="0.75">
      <c r="A55" s="301" t="s">
        <v>86</v>
      </c>
      <c r="B55" s="302">
        <v>80</v>
      </c>
      <c r="C55" s="97" t="s">
        <v>19</v>
      </c>
      <c r="D55" s="258">
        <v>100</v>
      </c>
      <c r="E55" s="258">
        <v>70</v>
      </c>
      <c r="F55" s="258">
        <v>1.26</v>
      </c>
      <c r="G55" s="258">
        <v>0.27</v>
      </c>
      <c r="H55" s="258">
        <v>11.41</v>
      </c>
      <c r="I55" s="258">
        <v>56</v>
      </c>
    </row>
    <row r="56" spans="1:9" ht="80.099999999999994" customHeight="1" thickBot="1" x14ac:dyDescent="0.75">
      <c r="A56" s="301"/>
      <c r="B56" s="302"/>
      <c r="C56" s="97" t="s">
        <v>22</v>
      </c>
      <c r="D56" s="258">
        <v>50</v>
      </c>
      <c r="E56" s="258">
        <v>50</v>
      </c>
      <c r="F56" s="258">
        <v>1.4</v>
      </c>
      <c r="G56" s="258">
        <v>1.6</v>
      </c>
      <c r="H56" s="258">
        <v>2.35</v>
      </c>
      <c r="I56" s="258">
        <v>27.5</v>
      </c>
    </row>
    <row r="57" spans="1:9" ht="80.099999999999994" customHeight="1" thickBot="1" x14ac:dyDescent="0.75">
      <c r="A57" s="301"/>
      <c r="B57" s="302"/>
      <c r="C57" s="97" t="s">
        <v>250</v>
      </c>
      <c r="D57" s="258">
        <v>5</v>
      </c>
      <c r="E57" s="258">
        <v>4.25</v>
      </c>
      <c r="F57" s="258">
        <v>0.62</v>
      </c>
      <c r="G57" s="258">
        <v>1.25</v>
      </c>
      <c r="H57" s="258">
        <v>0.02</v>
      </c>
      <c r="I57" s="258">
        <v>14.11</v>
      </c>
    </row>
    <row r="58" spans="1:9" ht="80.099999999999994" customHeight="1" thickBot="1" x14ac:dyDescent="0.75">
      <c r="A58" s="301"/>
      <c r="B58" s="302"/>
      <c r="C58" s="97" t="s">
        <v>11</v>
      </c>
      <c r="D58" s="282">
        <v>6</v>
      </c>
      <c r="E58" s="282">
        <v>6</v>
      </c>
      <c r="F58" s="282">
        <v>0.02</v>
      </c>
      <c r="G58" s="282">
        <v>4.71</v>
      </c>
      <c r="H58" s="282">
        <v>0.03</v>
      </c>
      <c r="I58" s="282">
        <v>44.04</v>
      </c>
    </row>
    <row r="59" spans="1:9" ht="80.099999999999994" customHeight="1" thickBot="1" x14ac:dyDescent="0.75">
      <c r="A59" s="301"/>
      <c r="B59" s="302"/>
      <c r="C59" s="97" t="s">
        <v>25</v>
      </c>
      <c r="D59" s="258">
        <v>35</v>
      </c>
      <c r="E59" s="258">
        <v>35</v>
      </c>
      <c r="F59" s="258">
        <v>3.5</v>
      </c>
      <c r="G59" s="258">
        <v>0.42</v>
      </c>
      <c r="H59" s="258">
        <v>24.85</v>
      </c>
      <c r="I59" s="258">
        <v>116.9</v>
      </c>
    </row>
    <row r="60" spans="1:9" ht="80.099999999999994" customHeight="1" thickBot="1" x14ac:dyDescent="0.75">
      <c r="A60" s="301"/>
      <c r="B60" s="302"/>
      <c r="C60" s="97" t="s">
        <v>39</v>
      </c>
      <c r="D60" s="258">
        <v>3</v>
      </c>
      <c r="E60" s="258">
        <v>3</v>
      </c>
      <c r="F60" s="258"/>
      <c r="G60" s="258"/>
      <c r="H60" s="258">
        <v>2.86</v>
      </c>
      <c r="I60" s="258">
        <v>11.7</v>
      </c>
    </row>
    <row r="61" spans="1:9" ht="80.099999999999994" customHeight="1" thickBot="1" x14ac:dyDescent="0.75">
      <c r="A61" s="301"/>
      <c r="B61" s="302"/>
      <c r="C61" s="97" t="s">
        <v>17</v>
      </c>
      <c r="D61" s="112">
        <v>3</v>
      </c>
      <c r="E61" s="112">
        <v>3</v>
      </c>
      <c r="F61" s="112"/>
      <c r="G61" s="112">
        <v>2.81</v>
      </c>
      <c r="H61" s="112"/>
      <c r="I61" s="112">
        <v>26.19</v>
      </c>
    </row>
    <row r="62" spans="1:9" ht="80.099999999999994" customHeight="1" thickBot="1" x14ac:dyDescent="0.75">
      <c r="A62" s="301"/>
      <c r="B62" s="302"/>
      <c r="C62" s="97" t="s">
        <v>25</v>
      </c>
      <c r="D62" s="241">
        <v>3</v>
      </c>
      <c r="E62" s="241">
        <v>3</v>
      </c>
      <c r="F62" s="241">
        <v>1</v>
      </c>
      <c r="G62" s="241">
        <v>0.13</v>
      </c>
      <c r="H62" s="241">
        <v>7.1</v>
      </c>
      <c r="I62" s="241">
        <v>33.4</v>
      </c>
    </row>
    <row r="63" spans="1:9" ht="80.099999999999994" customHeight="1" thickBot="1" x14ac:dyDescent="0.75">
      <c r="A63" s="301"/>
      <c r="B63" s="302"/>
      <c r="C63" s="97" t="s">
        <v>26</v>
      </c>
      <c r="D63" s="258">
        <v>2.9999999999999997E-4</v>
      </c>
      <c r="E63" s="258">
        <v>2.9999999999999997E-4</v>
      </c>
      <c r="F63" s="258"/>
      <c r="G63" s="258"/>
      <c r="H63" s="258"/>
      <c r="I63" s="258"/>
    </row>
    <row r="64" spans="1:9" ht="80.099999999999994" customHeight="1" thickBot="1" x14ac:dyDescent="0.75">
      <c r="A64" s="156"/>
      <c r="B64" s="159"/>
      <c r="C64" s="159"/>
      <c r="D64" s="159"/>
      <c r="E64" s="160"/>
      <c r="F64" s="125">
        <f>SUM(F55:F63)</f>
        <v>7.8000000000000007</v>
      </c>
      <c r="G64" s="125">
        <f>SUM(G55:G63)</f>
        <v>11.190000000000001</v>
      </c>
      <c r="H64" s="125">
        <f>SUM(H55:H63)</f>
        <v>48.62</v>
      </c>
      <c r="I64" s="125">
        <f>SUM(I55:I63)</f>
        <v>329.84</v>
      </c>
    </row>
    <row r="65" spans="1:9" ht="80.099999999999994" customHeight="1" thickBot="1" x14ac:dyDescent="0.75">
      <c r="A65" s="263" t="s">
        <v>359</v>
      </c>
      <c r="B65" s="260">
        <v>100</v>
      </c>
      <c r="C65" s="102" t="s">
        <v>359</v>
      </c>
      <c r="D65" s="259">
        <v>100</v>
      </c>
      <c r="E65" s="259">
        <v>100</v>
      </c>
      <c r="F65" s="259">
        <v>8.5</v>
      </c>
      <c r="G65" s="259">
        <v>10</v>
      </c>
      <c r="H65" s="259">
        <v>3.5</v>
      </c>
      <c r="I65" s="259">
        <v>138</v>
      </c>
    </row>
    <row r="66" spans="1:9" ht="80.099999999999994" customHeight="1" thickBot="1" x14ac:dyDescent="0.75">
      <c r="A66" s="288"/>
      <c r="B66" s="321"/>
      <c r="C66" s="321"/>
      <c r="D66" s="321"/>
      <c r="E66" s="321"/>
      <c r="F66" s="321"/>
      <c r="G66" s="321"/>
      <c r="H66" s="321"/>
      <c r="I66" s="322"/>
    </row>
    <row r="67" spans="1:9" ht="80.099999999999994" customHeight="1" thickBot="1" x14ac:dyDescent="0.75">
      <c r="A67" s="344" t="s">
        <v>112</v>
      </c>
      <c r="B67" s="302">
        <v>200</v>
      </c>
      <c r="C67" s="97" t="s">
        <v>40</v>
      </c>
      <c r="D67" s="123">
        <v>100</v>
      </c>
      <c r="E67" s="123">
        <v>100</v>
      </c>
      <c r="F67" s="123">
        <v>2.8</v>
      </c>
      <c r="G67" s="123">
        <v>3.2</v>
      </c>
      <c r="H67" s="123">
        <v>4.7</v>
      </c>
      <c r="I67" s="123">
        <v>59</v>
      </c>
    </row>
    <row r="68" spans="1:9" ht="80.099999999999994" customHeight="1" thickBot="1" x14ac:dyDescent="0.75">
      <c r="A68" s="350"/>
      <c r="B68" s="314"/>
      <c r="C68" s="97" t="s">
        <v>33</v>
      </c>
      <c r="D68" s="206">
        <v>1</v>
      </c>
      <c r="E68" s="206">
        <v>1</v>
      </c>
      <c r="F68" s="206">
        <v>0.24</v>
      </c>
      <c r="G68" s="206">
        <v>0.17</v>
      </c>
      <c r="H68" s="206">
        <v>0.24</v>
      </c>
      <c r="I68" s="206">
        <v>3.8</v>
      </c>
    </row>
    <row r="69" spans="1:9" ht="80.099999999999994" customHeight="1" thickBot="1" x14ac:dyDescent="0.75">
      <c r="A69" s="350"/>
      <c r="B69" s="314"/>
      <c r="C69" s="97" t="s">
        <v>39</v>
      </c>
      <c r="D69" s="158">
        <v>10</v>
      </c>
      <c r="E69" s="158">
        <v>10</v>
      </c>
      <c r="F69" s="158"/>
      <c r="G69" s="158"/>
      <c r="H69" s="158">
        <v>9.5500000000000007</v>
      </c>
      <c r="I69" s="158">
        <v>39</v>
      </c>
    </row>
    <row r="70" spans="1:9" ht="80.099999999999994" customHeight="1" thickBot="1" x14ac:dyDescent="0.75">
      <c r="A70" s="156"/>
      <c r="B70" s="159"/>
      <c r="C70" s="161"/>
      <c r="D70" s="159"/>
      <c r="E70" s="160"/>
      <c r="F70" s="125">
        <f>SUM(F67:F69)</f>
        <v>3.04</v>
      </c>
      <c r="G70" s="125">
        <f>SUM(G67:G69)</f>
        <v>3.37</v>
      </c>
      <c r="H70" s="125">
        <f>SUM(H67:H69)</f>
        <v>14.490000000000002</v>
      </c>
      <c r="I70" s="125">
        <f>SUM(I67:I69)</f>
        <v>101.8</v>
      </c>
    </row>
    <row r="71" spans="1:9" ht="80.099999999999994" customHeight="1" thickBot="1" x14ac:dyDescent="0.75">
      <c r="A71" s="315" t="s">
        <v>29</v>
      </c>
      <c r="B71" s="321"/>
      <c r="C71" s="321"/>
      <c r="D71" s="321"/>
      <c r="E71" s="322"/>
      <c r="F71" s="125">
        <f>F64+F65+F70</f>
        <v>19.34</v>
      </c>
      <c r="G71" s="125">
        <f t="shared" ref="G71:I71" si="2">G64+G65+G70</f>
        <v>24.560000000000002</v>
      </c>
      <c r="H71" s="125">
        <f t="shared" si="2"/>
        <v>66.61</v>
      </c>
      <c r="I71" s="125">
        <f t="shared" si="2"/>
        <v>569.64</v>
      </c>
    </row>
    <row r="72" spans="1:9" ht="80.099999999999994" customHeight="1" thickBot="1" x14ac:dyDescent="0.75">
      <c r="A72" s="371" t="s">
        <v>30</v>
      </c>
      <c r="B72" s="372"/>
      <c r="C72" s="372"/>
      <c r="D72" s="372"/>
      <c r="E72" s="373"/>
      <c r="F72" s="125">
        <f>F23+F25+F51+F71</f>
        <v>58.849999999999994</v>
      </c>
      <c r="G72" s="125">
        <f>G23+G25+G51+G71</f>
        <v>67.260000000000005</v>
      </c>
      <c r="H72" s="125">
        <f>H23+H25+H51+H71</f>
        <v>194.76</v>
      </c>
      <c r="I72" s="125">
        <f>I23+I25+I51+I71</f>
        <v>1659</v>
      </c>
    </row>
    <row r="73" spans="1:9" ht="80.099999999999994" customHeight="1" x14ac:dyDescent="0.9"/>
  </sheetData>
  <mergeCells count="39">
    <mergeCell ref="A54:I54"/>
    <mergeCell ref="A72:E72"/>
    <mergeCell ref="A55:A63"/>
    <mergeCell ref="B55:B63"/>
    <mergeCell ref="A71:E71"/>
    <mergeCell ref="A67:A69"/>
    <mergeCell ref="B67:B69"/>
    <mergeCell ref="A66:I66"/>
    <mergeCell ref="A51:E51"/>
    <mergeCell ref="B47:B48"/>
    <mergeCell ref="A23:E23"/>
    <mergeCell ref="A24:I24"/>
    <mergeCell ref="A26:I26"/>
    <mergeCell ref="A27:A30"/>
    <mergeCell ref="B27:B30"/>
    <mergeCell ref="A31:E31"/>
    <mergeCell ref="A32:A38"/>
    <mergeCell ref="A39:E39"/>
    <mergeCell ref="A40:A45"/>
    <mergeCell ref="A46:E46"/>
    <mergeCell ref="A18:E18"/>
    <mergeCell ref="A16:A17"/>
    <mergeCell ref="B16:B17"/>
    <mergeCell ref="A52:I52"/>
    <mergeCell ref="G4:H4"/>
    <mergeCell ref="B40:B45"/>
    <mergeCell ref="A19:A21"/>
    <mergeCell ref="B19:B21"/>
    <mergeCell ref="A22:E22"/>
    <mergeCell ref="A6:I6"/>
    <mergeCell ref="A11:I11"/>
    <mergeCell ref="A12:A14"/>
    <mergeCell ref="B12:B14"/>
    <mergeCell ref="A15:E15"/>
    <mergeCell ref="A9:E9"/>
    <mergeCell ref="A7:A8"/>
    <mergeCell ref="B7:B8"/>
    <mergeCell ref="A47:A48"/>
    <mergeCell ref="B32:B38"/>
  </mergeCells>
  <pageMargins left="0.7" right="0.7" top="0.75" bottom="0.75" header="0.3" footer="0.3"/>
  <pageSetup paperSize="9" scale="13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58"/>
  <sheetViews>
    <sheetView view="pageBreakPreview" topLeftCell="A43" zoomScale="28" zoomScaleNormal="84" zoomScaleSheetLayoutView="28" workbookViewId="0">
      <selection activeCell="G51" sqref="G51"/>
    </sheetView>
  </sheetViews>
  <sheetFormatPr defaultRowHeight="15" x14ac:dyDescent="0.25"/>
  <cols>
    <col min="1" max="1" width="115.7109375" style="12" customWidth="1"/>
    <col min="2" max="2" width="40.7109375" style="5" customWidth="1"/>
    <col min="3" max="3" width="100.7109375" customWidth="1"/>
    <col min="4" max="8" width="40.7109375" customWidth="1"/>
    <col min="9" max="9" width="55.7109375" customWidth="1"/>
  </cols>
  <sheetData>
    <row r="3" spans="1:9" ht="92.25" x14ac:dyDescent="1.05">
      <c r="A3" s="147"/>
      <c r="B3" s="90"/>
      <c r="C3" s="90" t="s">
        <v>210</v>
      </c>
      <c r="D3" s="122"/>
      <c r="E3" s="122"/>
      <c r="F3" s="148"/>
      <c r="G3" s="148"/>
      <c r="H3" s="148"/>
      <c r="I3" s="92" t="s">
        <v>338</v>
      </c>
    </row>
    <row r="4" spans="1:9" ht="65.25" thickBot="1" x14ac:dyDescent="0.95">
      <c r="A4" s="147"/>
      <c r="B4" s="90"/>
      <c r="C4" s="107" t="s">
        <v>228</v>
      </c>
      <c r="D4" s="107"/>
      <c r="E4" s="122"/>
      <c r="F4" s="122"/>
      <c r="G4" s="312" t="s">
        <v>268</v>
      </c>
      <c r="H4" s="313"/>
      <c r="I4" s="91"/>
    </row>
    <row r="5" spans="1:9" ht="182.25" customHeight="1" thickBot="1" x14ac:dyDescent="0.3">
      <c r="A5" s="71" t="s">
        <v>0</v>
      </c>
      <c r="B5" s="126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24" t="s">
        <v>341</v>
      </c>
      <c r="B7" s="216">
        <v>50</v>
      </c>
      <c r="C7" s="197" t="s">
        <v>342</v>
      </c>
      <c r="D7" s="250">
        <v>5</v>
      </c>
      <c r="E7" s="218">
        <v>5</v>
      </c>
      <c r="F7" s="111">
        <v>0.2</v>
      </c>
      <c r="G7" s="111"/>
      <c r="H7" s="111">
        <v>3.4</v>
      </c>
      <c r="I7" s="111">
        <v>1.4</v>
      </c>
    </row>
    <row r="8" spans="1:9" ht="80.099999999999994" customHeight="1" thickBot="1" x14ac:dyDescent="0.3">
      <c r="A8" s="315"/>
      <c r="B8" s="318"/>
      <c r="C8" s="318"/>
      <c r="D8" s="318"/>
      <c r="E8" s="318"/>
      <c r="F8" s="318"/>
      <c r="G8" s="318"/>
      <c r="H8" s="318"/>
      <c r="I8" s="319"/>
    </row>
    <row r="9" spans="1:9" ht="80.099999999999994" customHeight="1" thickBot="1" x14ac:dyDescent="0.3">
      <c r="A9" s="143" t="s">
        <v>113</v>
      </c>
      <c r="B9" s="109">
        <v>90</v>
      </c>
      <c r="C9" s="110" t="s">
        <v>284</v>
      </c>
      <c r="D9" s="111">
        <v>90</v>
      </c>
      <c r="E9" s="111">
        <v>90</v>
      </c>
      <c r="F9" s="111">
        <v>0.64</v>
      </c>
      <c r="G9" s="111"/>
      <c r="H9" s="111">
        <v>10.52</v>
      </c>
      <c r="I9" s="111">
        <v>47.68</v>
      </c>
    </row>
    <row r="10" spans="1:9" ht="80.099999999999994" customHeight="1" thickBot="1" x14ac:dyDescent="0.75">
      <c r="A10" s="300"/>
      <c r="B10" s="300"/>
      <c r="C10" s="300"/>
      <c r="D10" s="300"/>
      <c r="E10" s="300"/>
      <c r="F10" s="300"/>
      <c r="G10" s="300"/>
      <c r="H10" s="300"/>
      <c r="I10" s="300"/>
    </row>
    <row r="11" spans="1:9" ht="80.099999999999994" customHeight="1" thickBot="1" x14ac:dyDescent="0.3">
      <c r="A11" s="328" t="s">
        <v>68</v>
      </c>
      <c r="B11" s="295">
        <v>150</v>
      </c>
      <c r="C11" s="110" t="s">
        <v>306</v>
      </c>
      <c r="D11" s="111">
        <v>25</v>
      </c>
      <c r="E11" s="111">
        <v>25</v>
      </c>
      <c r="F11" s="111">
        <v>2.5</v>
      </c>
      <c r="G11" s="111">
        <v>0.55000000000000004</v>
      </c>
      <c r="H11" s="111">
        <v>16.350000000000001</v>
      </c>
      <c r="I11" s="111">
        <v>82.5</v>
      </c>
    </row>
    <row r="12" spans="1:9" ht="80.099999999999994" customHeight="1" thickBot="1" x14ac:dyDescent="0.75">
      <c r="A12" s="375"/>
      <c r="B12" s="352"/>
      <c r="C12" s="97" t="s">
        <v>40</v>
      </c>
      <c r="D12" s="123">
        <v>100</v>
      </c>
      <c r="E12" s="123">
        <v>100</v>
      </c>
      <c r="F12" s="123">
        <v>2.8</v>
      </c>
      <c r="G12" s="123">
        <v>3.2</v>
      </c>
      <c r="H12" s="123">
        <v>4.7</v>
      </c>
      <c r="I12" s="123">
        <v>59</v>
      </c>
    </row>
    <row r="13" spans="1:9" ht="80.099999999999994" customHeight="1" thickBot="1" x14ac:dyDescent="0.75">
      <c r="A13" s="375"/>
      <c r="B13" s="352"/>
      <c r="C13" s="97" t="s">
        <v>11</v>
      </c>
      <c r="D13" s="112">
        <v>5</v>
      </c>
      <c r="E13" s="112">
        <v>5</v>
      </c>
      <c r="F13" s="112">
        <v>0.02</v>
      </c>
      <c r="G13" s="112">
        <v>3.92</v>
      </c>
      <c r="H13" s="112">
        <v>0.02</v>
      </c>
      <c r="I13" s="112">
        <v>36.700000000000003</v>
      </c>
    </row>
    <row r="14" spans="1:9" ht="80.099999999999994" customHeight="1" thickBot="1" x14ac:dyDescent="0.75">
      <c r="A14" s="376"/>
      <c r="B14" s="353"/>
      <c r="C14" s="97" t="s">
        <v>39</v>
      </c>
      <c r="D14" s="112">
        <v>3</v>
      </c>
      <c r="E14" s="112">
        <v>3</v>
      </c>
      <c r="F14" s="112"/>
      <c r="G14" s="112"/>
      <c r="H14" s="112">
        <v>2.86</v>
      </c>
      <c r="I14" s="112">
        <v>11.7</v>
      </c>
    </row>
    <row r="15" spans="1:9" ht="80.099999999999994" customHeight="1" thickBot="1" x14ac:dyDescent="0.75">
      <c r="A15" s="300"/>
      <c r="B15" s="300"/>
      <c r="C15" s="300"/>
      <c r="D15" s="300"/>
      <c r="E15" s="300"/>
      <c r="F15" s="125">
        <f>SUM(F11:F14)</f>
        <v>5.3199999999999994</v>
      </c>
      <c r="G15" s="125">
        <f>SUM(G11:G14)</f>
        <v>7.67</v>
      </c>
      <c r="H15" s="125">
        <f>SUM(H11:H14)</f>
        <v>23.93</v>
      </c>
      <c r="I15" s="125">
        <f>SUM(I11:I14)</f>
        <v>189.89999999999998</v>
      </c>
    </row>
    <row r="16" spans="1:9" ht="80.099999999999994" customHeight="1" thickBot="1" x14ac:dyDescent="0.3">
      <c r="A16" s="262" t="s">
        <v>50</v>
      </c>
      <c r="B16" s="261" t="s">
        <v>369</v>
      </c>
      <c r="C16" s="110" t="s">
        <v>12</v>
      </c>
      <c r="D16" s="103">
        <v>25</v>
      </c>
      <c r="E16" s="103">
        <v>25</v>
      </c>
      <c r="F16" s="103">
        <v>1.77</v>
      </c>
      <c r="G16" s="103">
        <v>0.27</v>
      </c>
      <c r="H16" s="103">
        <v>11.6</v>
      </c>
      <c r="I16" s="103">
        <v>57.25</v>
      </c>
    </row>
    <row r="17" spans="1:9" ht="80.099999999999994" customHeight="1" thickBot="1" x14ac:dyDescent="0.75">
      <c r="A17" s="288"/>
      <c r="B17" s="320"/>
      <c r="C17" s="320"/>
      <c r="D17" s="320"/>
      <c r="E17" s="320"/>
      <c r="F17" s="321"/>
      <c r="G17" s="321"/>
      <c r="H17" s="321"/>
      <c r="I17" s="322"/>
    </row>
    <row r="18" spans="1:9" ht="80.099999999999994" customHeight="1" thickBot="1" x14ac:dyDescent="0.75">
      <c r="A18" s="303" t="s">
        <v>46</v>
      </c>
      <c r="B18" s="302">
        <v>150</v>
      </c>
      <c r="C18" s="97" t="s">
        <v>38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</row>
    <row r="19" spans="1:9" ht="80.099999999999994" customHeight="1" thickBot="1" x14ac:dyDescent="0.75">
      <c r="A19" s="303"/>
      <c r="B19" s="302"/>
      <c r="C19" s="97" t="s">
        <v>22</v>
      </c>
      <c r="D19" s="123">
        <v>100</v>
      </c>
      <c r="E19" s="123">
        <v>100</v>
      </c>
      <c r="F19" s="123">
        <v>2.8</v>
      </c>
      <c r="G19" s="123">
        <v>3.2</v>
      </c>
      <c r="H19" s="123">
        <v>4.7</v>
      </c>
      <c r="I19" s="123">
        <v>59</v>
      </c>
    </row>
    <row r="20" spans="1:9" ht="80.099999999999994" customHeight="1" thickBot="1" x14ac:dyDescent="0.75">
      <c r="A20" s="303"/>
      <c r="B20" s="302"/>
      <c r="C20" s="97" t="s">
        <v>13</v>
      </c>
      <c r="D20" s="112">
        <v>12</v>
      </c>
      <c r="E20" s="112">
        <v>12</v>
      </c>
      <c r="F20" s="112"/>
      <c r="G20" s="112"/>
      <c r="H20" s="112">
        <v>11.4</v>
      </c>
      <c r="I20" s="112">
        <v>46.8</v>
      </c>
    </row>
    <row r="21" spans="1:9" ht="80.099999999999994" customHeight="1" thickBot="1" x14ac:dyDescent="0.75">
      <c r="A21" s="300"/>
      <c r="B21" s="300"/>
      <c r="C21" s="300"/>
      <c r="D21" s="300"/>
      <c r="E21" s="300"/>
      <c r="F21" s="125">
        <f>SUM(F18:F20)</f>
        <v>2.8</v>
      </c>
      <c r="G21" s="125">
        <f>SUM(G18:G20)</f>
        <v>3.2</v>
      </c>
      <c r="H21" s="125">
        <f>SUM(H18:H20)</f>
        <v>16.740000000000002</v>
      </c>
      <c r="I21" s="125">
        <f>SUM(I18:I20)</f>
        <v>108.74</v>
      </c>
    </row>
    <row r="22" spans="1:9" ht="80.099999999999994" customHeight="1" thickBot="1" x14ac:dyDescent="0.75">
      <c r="A22" s="315" t="s">
        <v>28</v>
      </c>
      <c r="B22" s="316"/>
      <c r="C22" s="316"/>
      <c r="D22" s="316"/>
      <c r="E22" s="317"/>
      <c r="F22" s="125">
        <f>F9+F15+F17+F21</f>
        <v>8.759999999999998</v>
      </c>
      <c r="G22" s="125">
        <f>G9+G15+G17+G21</f>
        <v>10.870000000000001</v>
      </c>
      <c r="H22" s="125">
        <f>H9+H15+H17+H21</f>
        <v>51.190000000000005</v>
      </c>
      <c r="I22" s="125">
        <f>I9+I15+I17+I21</f>
        <v>346.32</v>
      </c>
    </row>
    <row r="23" spans="1:9" ht="80.099999999999994" customHeight="1" thickBot="1" x14ac:dyDescent="0.3">
      <c r="A23" s="377" t="s">
        <v>14</v>
      </c>
      <c r="B23" s="378"/>
      <c r="C23" s="378"/>
      <c r="D23" s="378"/>
      <c r="E23" s="378"/>
      <c r="F23" s="378"/>
      <c r="G23" s="378"/>
      <c r="H23" s="378"/>
      <c r="I23" s="379"/>
    </row>
    <row r="24" spans="1:9" ht="80.099999999999994" customHeight="1" thickBot="1" x14ac:dyDescent="0.75">
      <c r="A24" s="95" t="s">
        <v>89</v>
      </c>
      <c r="B24" s="124">
        <v>125</v>
      </c>
      <c r="C24" s="97" t="s">
        <v>287</v>
      </c>
      <c r="D24" s="111">
        <v>125</v>
      </c>
      <c r="E24" s="111">
        <v>125</v>
      </c>
      <c r="F24" s="111"/>
      <c r="G24" s="111"/>
      <c r="H24" s="111">
        <v>8.75</v>
      </c>
      <c r="I24" s="111">
        <v>35</v>
      </c>
    </row>
    <row r="25" spans="1:9" ht="80.099999999999994" customHeight="1" thickBot="1" x14ac:dyDescent="0.3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</row>
    <row r="26" spans="1:9" ht="80.099999999999994" customHeight="1" thickBot="1" x14ac:dyDescent="0.75">
      <c r="A26" s="291" t="s">
        <v>135</v>
      </c>
      <c r="B26" s="295">
        <v>200</v>
      </c>
      <c r="C26" s="110" t="s">
        <v>317</v>
      </c>
      <c r="D26" s="265">
        <v>60</v>
      </c>
      <c r="E26" s="265">
        <v>42</v>
      </c>
      <c r="F26" s="265">
        <v>8.4</v>
      </c>
      <c r="G26" s="265">
        <v>4.1399999999999997</v>
      </c>
      <c r="H26" s="265"/>
      <c r="I26" s="265">
        <v>70.56</v>
      </c>
    </row>
    <row r="27" spans="1:9" ht="80.099999999999994" customHeight="1" thickBot="1" x14ac:dyDescent="0.75">
      <c r="A27" s="292"/>
      <c r="B27" s="296"/>
      <c r="C27" s="110" t="s">
        <v>62</v>
      </c>
      <c r="D27" s="267">
        <v>40</v>
      </c>
      <c r="E27" s="267">
        <v>28</v>
      </c>
      <c r="F27" s="267">
        <v>0.5</v>
      </c>
      <c r="G27" s="267">
        <v>0.11</v>
      </c>
      <c r="H27" s="267">
        <v>4.5599999999999996</v>
      </c>
      <c r="I27" s="267">
        <v>22.4</v>
      </c>
    </row>
    <row r="28" spans="1:9" ht="80.099999999999994" customHeight="1" thickBot="1" x14ac:dyDescent="0.3">
      <c r="A28" s="293"/>
      <c r="B28" s="293"/>
      <c r="C28" s="114" t="s">
        <v>318</v>
      </c>
      <c r="D28" s="112">
        <v>30</v>
      </c>
      <c r="E28" s="112">
        <v>24</v>
      </c>
      <c r="F28" s="112">
        <v>0.43</v>
      </c>
      <c r="G28" s="112">
        <v>0.02</v>
      </c>
      <c r="H28" s="112">
        <v>1.1299999999999999</v>
      </c>
      <c r="I28" s="112">
        <v>6.5</v>
      </c>
    </row>
    <row r="29" spans="1:9" ht="80.099999999999994" customHeight="1" thickBot="1" x14ac:dyDescent="0.3">
      <c r="A29" s="293"/>
      <c r="B29" s="293"/>
      <c r="C29" s="113" t="s">
        <v>21</v>
      </c>
      <c r="D29" s="112">
        <v>15</v>
      </c>
      <c r="E29" s="112">
        <v>12</v>
      </c>
      <c r="F29" s="112">
        <v>0.03</v>
      </c>
      <c r="G29" s="112"/>
      <c r="H29" s="112">
        <v>0.87</v>
      </c>
      <c r="I29" s="112">
        <v>4.0999999999999996</v>
      </c>
    </row>
    <row r="30" spans="1:9" ht="80.099999999999994" customHeight="1" thickBot="1" x14ac:dyDescent="0.3">
      <c r="A30" s="293"/>
      <c r="B30" s="293"/>
      <c r="C30" s="114" t="s">
        <v>20</v>
      </c>
      <c r="D30" s="112">
        <v>7</v>
      </c>
      <c r="E30" s="112">
        <v>6</v>
      </c>
      <c r="F30" s="112">
        <v>0.09</v>
      </c>
      <c r="G30" s="112"/>
      <c r="H30" s="112">
        <v>0.56000000000000005</v>
      </c>
      <c r="I30" s="112">
        <v>2.6</v>
      </c>
    </row>
    <row r="31" spans="1:9" ht="80.099999999999994" customHeight="1" thickBot="1" x14ac:dyDescent="0.3">
      <c r="A31" s="294"/>
      <c r="B31" s="294"/>
      <c r="C31" s="114" t="s">
        <v>17</v>
      </c>
      <c r="D31" s="112">
        <v>2</v>
      </c>
      <c r="E31" s="112">
        <v>2</v>
      </c>
      <c r="F31" s="112"/>
      <c r="G31" s="112">
        <v>1.88</v>
      </c>
      <c r="H31" s="112"/>
      <c r="I31" s="112">
        <v>17.46</v>
      </c>
    </row>
    <row r="32" spans="1:9" ht="80.099999999999994" customHeight="1" thickBot="1" x14ac:dyDescent="0.75">
      <c r="A32" s="300"/>
      <c r="B32" s="300"/>
      <c r="C32" s="300"/>
      <c r="D32" s="300"/>
      <c r="E32" s="300"/>
      <c r="F32" s="125">
        <f>SUM(F26:F31)</f>
        <v>9.4499999999999993</v>
      </c>
      <c r="G32" s="125">
        <f>SUM(G26:G31)</f>
        <v>6.1499999999999995</v>
      </c>
      <c r="H32" s="125">
        <f>SUM(H26:H31)</f>
        <v>7.1199999999999992</v>
      </c>
      <c r="I32" s="125">
        <f>SUM(I26:I31)</f>
        <v>123.62</v>
      </c>
    </row>
    <row r="33" spans="1:9" ht="80.099999999999994" customHeight="1" thickBot="1" x14ac:dyDescent="0.3">
      <c r="A33" s="291" t="s">
        <v>136</v>
      </c>
      <c r="B33" s="295">
        <v>170</v>
      </c>
      <c r="C33" s="110" t="s">
        <v>78</v>
      </c>
      <c r="D33" s="111">
        <v>25</v>
      </c>
      <c r="E33" s="111">
        <v>25</v>
      </c>
      <c r="F33" s="111">
        <v>2.3199999999999998</v>
      </c>
      <c r="G33" s="111">
        <v>0.25</v>
      </c>
      <c r="H33" s="111">
        <v>17.420000000000002</v>
      </c>
      <c r="I33" s="111">
        <v>57.25</v>
      </c>
    </row>
    <row r="34" spans="1:9" ht="80.099999999999994" customHeight="1" thickBot="1" x14ac:dyDescent="0.3">
      <c r="A34" s="293"/>
      <c r="B34" s="293"/>
      <c r="C34" s="114" t="s">
        <v>317</v>
      </c>
      <c r="D34" s="166">
        <v>33</v>
      </c>
      <c r="E34" s="166">
        <v>33</v>
      </c>
      <c r="F34" s="166">
        <v>6.6</v>
      </c>
      <c r="G34" s="166">
        <v>3.22</v>
      </c>
      <c r="H34" s="166"/>
      <c r="I34" s="166">
        <v>55.44</v>
      </c>
    </row>
    <row r="35" spans="1:9" ht="80.099999999999994" customHeight="1" thickBot="1" x14ac:dyDescent="0.3">
      <c r="A35" s="293"/>
      <c r="B35" s="293"/>
      <c r="C35" s="114" t="s">
        <v>316</v>
      </c>
      <c r="D35" s="112">
        <v>5</v>
      </c>
      <c r="E35" s="112">
        <v>4.25</v>
      </c>
      <c r="F35" s="112">
        <v>0.62</v>
      </c>
      <c r="G35" s="112">
        <v>1.25</v>
      </c>
      <c r="H35" s="112">
        <v>0.02</v>
      </c>
      <c r="I35" s="112">
        <v>14.11</v>
      </c>
    </row>
    <row r="36" spans="1:9" ht="80.099999999999994" customHeight="1" thickBot="1" x14ac:dyDescent="0.75">
      <c r="A36" s="293"/>
      <c r="B36" s="293"/>
      <c r="C36" s="97" t="s">
        <v>40</v>
      </c>
      <c r="D36" s="112">
        <v>15</v>
      </c>
      <c r="E36" s="112">
        <v>15</v>
      </c>
      <c r="F36" s="112">
        <v>0.42</v>
      </c>
      <c r="G36" s="112">
        <v>0.32</v>
      </c>
      <c r="H36" s="112">
        <v>0.47</v>
      </c>
      <c r="I36" s="112">
        <v>5.9</v>
      </c>
    </row>
    <row r="37" spans="1:9" ht="80.099999999999994" customHeight="1" thickBot="1" x14ac:dyDescent="0.3">
      <c r="A37" s="293"/>
      <c r="B37" s="293"/>
      <c r="C37" s="114" t="s">
        <v>17</v>
      </c>
      <c r="D37" s="202">
        <v>3</v>
      </c>
      <c r="E37" s="202">
        <v>3</v>
      </c>
      <c r="F37" s="202"/>
      <c r="G37" s="202">
        <v>2.81</v>
      </c>
      <c r="H37" s="202"/>
      <c r="I37" s="202">
        <v>26.19</v>
      </c>
    </row>
    <row r="38" spans="1:9" ht="80.099999999999994" customHeight="1" thickBot="1" x14ac:dyDescent="0.75">
      <c r="A38" s="294"/>
      <c r="B38" s="294"/>
      <c r="C38" s="97" t="s">
        <v>11</v>
      </c>
      <c r="D38" s="112">
        <v>6</v>
      </c>
      <c r="E38" s="112">
        <v>6</v>
      </c>
      <c r="F38" s="112">
        <v>0.02</v>
      </c>
      <c r="G38" s="112">
        <v>4.71</v>
      </c>
      <c r="H38" s="112">
        <v>0.03</v>
      </c>
      <c r="I38" s="112">
        <v>44.04</v>
      </c>
    </row>
    <row r="39" spans="1:9" ht="80.099999999999994" customHeight="1" thickBot="1" x14ac:dyDescent="0.75">
      <c r="A39" s="300"/>
      <c r="B39" s="300"/>
      <c r="C39" s="300"/>
      <c r="D39" s="300"/>
      <c r="E39" s="300"/>
      <c r="F39" s="125">
        <f>SUM(F33:F38)</f>
        <v>9.9799999999999986</v>
      </c>
      <c r="G39" s="125">
        <f>SUM(G33:G38)</f>
        <v>12.560000000000002</v>
      </c>
      <c r="H39" s="125">
        <f>SUM(H33:H38)</f>
        <v>17.940000000000001</v>
      </c>
      <c r="I39" s="125">
        <f>SUM(I33:I38)</f>
        <v>202.92999999999998</v>
      </c>
    </row>
    <row r="40" spans="1:9" ht="80.099999999999994" customHeight="1" thickBot="1" x14ac:dyDescent="0.75">
      <c r="A40" s="328" t="s">
        <v>43</v>
      </c>
      <c r="B40" s="295">
        <v>150</v>
      </c>
      <c r="C40" s="97" t="s">
        <v>267</v>
      </c>
      <c r="D40" s="123">
        <v>8</v>
      </c>
      <c r="E40" s="123">
        <v>8</v>
      </c>
      <c r="F40" s="123">
        <v>0.18</v>
      </c>
      <c r="G40" s="123">
        <v>0.22</v>
      </c>
      <c r="H40" s="123">
        <v>3.84</v>
      </c>
      <c r="I40" s="123">
        <v>15.92</v>
      </c>
    </row>
    <row r="41" spans="1:9" ht="80.099999999999994" customHeight="1" thickBot="1" x14ac:dyDescent="0.75">
      <c r="A41" s="376"/>
      <c r="B41" s="353"/>
      <c r="C41" s="97" t="s">
        <v>39</v>
      </c>
      <c r="D41" s="112">
        <v>12</v>
      </c>
      <c r="E41" s="112">
        <v>12</v>
      </c>
      <c r="F41" s="112"/>
      <c r="G41" s="112"/>
      <c r="H41" s="112">
        <v>11.4</v>
      </c>
      <c r="I41" s="112">
        <v>46.8</v>
      </c>
    </row>
    <row r="42" spans="1:9" ht="80.099999999999994" customHeight="1" thickBot="1" x14ac:dyDescent="0.75">
      <c r="A42" s="300"/>
      <c r="B42" s="300"/>
      <c r="C42" s="300"/>
      <c r="D42" s="300"/>
      <c r="E42" s="300"/>
      <c r="F42" s="125">
        <f>SUM(F40:F41)</f>
        <v>0.18</v>
      </c>
      <c r="G42" s="125">
        <f>SUM(G40:G41)</f>
        <v>0.22</v>
      </c>
      <c r="H42" s="125">
        <f>SUM(H40:H41)</f>
        <v>15.24</v>
      </c>
      <c r="I42" s="125">
        <f>SUM(I40:I41)</f>
        <v>62.72</v>
      </c>
    </row>
    <row r="43" spans="1:9" ht="80.099999999999994" customHeight="1" thickBot="1" x14ac:dyDescent="0.75">
      <c r="A43" s="95" t="s">
        <v>44</v>
      </c>
      <c r="B43" s="144">
        <v>25</v>
      </c>
      <c r="C43" s="97" t="s">
        <v>23</v>
      </c>
      <c r="D43" s="140">
        <v>25</v>
      </c>
      <c r="E43" s="140">
        <v>25</v>
      </c>
      <c r="F43" s="140">
        <v>1.3</v>
      </c>
      <c r="G43" s="140">
        <v>0.3</v>
      </c>
      <c r="H43" s="140">
        <v>11.07</v>
      </c>
      <c r="I43" s="140">
        <v>53.5</v>
      </c>
    </row>
    <row r="44" spans="1:9" ht="80.099999999999994" customHeight="1" thickBot="1" x14ac:dyDescent="0.3">
      <c r="A44" s="299" t="s">
        <v>27</v>
      </c>
      <c r="B44" s="299"/>
      <c r="C44" s="299"/>
      <c r="D44" s="299"/>
      <c r="E44" s="299"/>
      <c r="F44" s="164">
        <f>F32+F39+F42+F43</f>
        <v>20.91</v>
      </c>
      <c r="G44" s="164">
        <f>G32+G39+G42+G43</f>
        <v>19.23</v>
      </c>
      <c r="H44" s="164">
        <f>H32+H39+H42+H43</f>
        <v>51.370000000000005</v>
      </c>
      <c r="I44" s="164">
        <f>I32+I39+I42+I43</f>
        <v>442.77</v>
      </c>
    </row>
    <row r="45" spans="1:9" ht="80.099999999999994" customHeight="1" thickBot="1" x14ac:dyDescent="0.3">
      <c r="A45" s="299" t="s">
        <v>24</v>
      </c>
      <c r="B45" s="299"/>
      <c r="C45" s="299"/>
      <c r="D45" s="299"/>
      <c r="E45" s="299"/>
      <c r="F45" s="299"/>
      <c r="G45" s="299"/>
      <c r="H45" s="299"/>
      <c r="I45" s="299"/>
    </row>
    <row r="46" spans="1:9" ht="80.099999999999994" customHeight="1" thickBot="1" x14ac:dyDescent="0.3">
      <c r="A46" s="328" t="s">
        <v>79</v>
      </c>
      <c r="B46" s="295">
        <v>150</v>
      </c>
      <c r="C46" s="110" t="s">
        <v>59</v>
      </c>
      <c r="D46" s="111">
        <v>40</v>
      </c>
      <c r="E46" s="111">
        <v>34.799999999999997</v>
      </c>
      <c r="F46" s="111">
        <v>4.95</v>
      </c>
      <c r="G46" s="111">
        <v>10.039999999999999</v>
      </c>
      <c r="H46" s="111">
        <v>0.16</v>
      </c>
      <c r="I46" s="111">
        <v>112.71</v>
      </c>
    </row>
    <row r="47" spans="1:9" ht="80.099999999999994" customHeight="1" thickBot="1" x14ac:dyDescent="0.75">
      <c r="A47" s="375"/>
      <c r="B47" s="352"/>
      <c r="C47" s="97" t="s">
        <v>40</v>
      </c>
      <c r="D47" s="267">
        <v>100</v>
      </c>
      <c r="E47" s="267">
        <v>100</v>
      </c>
      <c r="F47" s="267">
        <v>2.8</v>
      </c>
      <c r="G47" s="267">
        <v>3.2</v>
      </c>
      <c r="H47" s="267">
        <v>4.7</v>
      </c>
      <c r="I47" s="267">
        <v>59</v>
      </c>
    </row>
    <row r="48" spans="1:9" ht="80.099999999999994" customHeight="1" thickBot="1" x14ac:dyDescent="0.75">
      <c r="A48" s="376"/>
      <c r="B48" s="353"/>
      <c r="C48" s="97" t="s">
        <v>11</v>
      </c>
      <c r="D48" s="112">
        <v>5</v>
      </c>
      <c r="E48" s="112">
        <v>5</v>
      </c>
      <c r="F48" s="112">
        <v>0.02</v>
      </c>
      <c r="G48" s="112">
        <v>3.92</v>
      </c>
      <c r="H48" s="112">
        <v>0.02</v>
      </c>
      <c r="I48" s="112">
        <v>36.700000000000003</v>
      </c>
    </row>
    <row r="49" spans="1:9" ht="80.099999999999994" customHeight="1" thickBot="1" x14ac:dyDescent="0.75">
      <c r="A49" s="300"/>
      <c r="B49" s="300"/>
      <c r="C49" s="300"/>
      <c r="D49" s="300"/>
      <c r="E49" s="300"/>
      <c r="F49" s="125">
        <f>SUM(F46:F48)</f>
        <v>7.77</v>
      </c>
      <c r="G49" s="125">
        <f>SUM(G46:G48)</f>
        <v>17.159999999999997</v>
      </c>
      <c r="H49" s="125">
        <f>SUM(H46:H48)</f>
        <v>4.88</v>
      </c>
      <c r="I49" s="125">
        <f>SUM(I46:I48)</f>
        <v>208.40999999999997</v>
      </c>
    </row>
    <row r="50" spans="1:9" ht="80.099999999999994" customHeight="1" thickBot="1" x14ac:dyDescent="0.75">
      <c r="A50" s="303" t="s">
        <v>53</v>
      </c>
      <c r="B50" s="307">
        <v>150</v>
      </c>
      <c r="C50" s="97" t="s">
        <v>33</v>
      </c>
      <c r="D50" s="259">
        <v>5.9999999999999995E-4</v>
      </c>
      <c r="E50" s="259">
        <v>5.9999999999999995E-4</v>
      </c>
      <c r="F50" s="123"/>
      <c r="G50" s="123"/>
      <c r="H50" s="123"/>
      <c r="I50" s="123">
        <v>3.0000000000000001E-3</v>
      </c>
    </row>
    <row r="51" spans="1:9" ht="80.099999999999994" customHeight="1" thickBot="1" x14ac:dyDescent="0.75">
      <c r="A51" s="303"/>
      <c r="B51" s="342"/>
      <c r="C51" s="97" t="s">
        <v>40</v>
      </c>
      <c r="D51" s="267">
        <v>110</v>
      </c>
      <c r="E51" s="267">
        <v>110</v>
      </c>
      <c r="F51" s="267">
        <v>3.08</v>
      </c>
      <c r="G51" s="267">
        <v>3.52</v>
      </c>
      <c r="H51" s="267">
        <v>5.17</v>
      </c>
      <c r="I51" s="267">
        <v>64.900000000000006</v>
      </c>
    </row>
    <row r="52" spans="1:9" ht="80.099999999999994" customHeight="1" thickBot="1" x14ac:dyDescent="0.75">
      <c r="A52" s="303"/>
      <c r="B52" s="374"/>
      <c r="C52" s="97" t="s">
        <v>39</v>
      </c>
      <c r="D52" s="123">
        <v>12</v>
      </c>
      <c r="E52" s="123">
        <v>12</v>
      </c>
      <c r="F52" s="123"/>
      <c r="G52" s="123"/>
      <c r="H52" s="123">
        <v>11.4</v>
      </c>
      <c r="I52" s="123">
        <v>46.8</v>
      </c>
    </row>
    <row r="53" spans="1:9" ht="80.099999999999994" customHeight="1" thickBot="1" x14ac:dyDescent="0.75">
      <c r="A53" s="300"/>
      <c r="B53" s="300"/>
      <c r="C53" s="300"/>
      <c r="D53" s="300"/>
      <c r="E53" s="300"/>
      <c r="F53" s="125">
        <f>SUM(F50:F52)</f>
        <v>3.08</v>
      </c>
      <c r="G53" s="125">
        <f t="shared" ref="G53:I53" si="0">SUM(G50:G52)</f>
        <v>3.52</v>
      </c>
      <c r="H53" s="125">
        <f t="shared" si="0"/>
        <v>16.57</v>
      </c>
      <c r="I53" s="125">
        <f t="shared" si="0"/>
        <v>111.703</v>
      </c>
    </row>
    <row r="54" spans="1:9" ht="80.099999999999994" customHeight="1" thickBot="1" x14ac:dyDescent="0.75">
      <c r="A54" s="127" t="s">
        <v>45</v>
      </c>
      <c r="B54" s="125">
        <v>25</v>
      </c>
      <c r="C54" s="110" t="s">
        <v>12</v>
      </c>
      <c r="D54" s="111">
        <v>25</v>
      </c>
      <c r="E54" s="111">
        <v>25</v>
      </c>
      <c r="F54" s="111">
        <v>1.77</v>
      </c>
      <c r="G54" s="111">
        <v>0.27</v>
      </c>
      <c r="H54" s="111">
        <v>11.6</v>
      </c>
      <c r="I54" s="111">
        <v>57.25</v>
      </c>
    </row>
    <row r="55" spans="1:9" ht="80.099999999999994" customHeight="1" thickBot="1" x14ac:dyDescent="0.75">
      <c r="A55" s="299" t="s">
        <v>29</v>
      </c>
      <c r="B55" s="299"/>
      <c r="C55" s="299"/>
      <c r="D55" s="299"/>
      <c r="E55" s="299"/>
      <c r="F55" s="125">
        <f>F49+F53+F54</f>
        <v>12.62</v>
      </c>
      <c r="G55" s="283">
        <f t="shared" ref="G55:I55" si="1">G49+G53+G54</f>
        <v>20.949999999999996</v>
      </c>
      <c r="H55" s="283">
        <f t="shared" si="1"/>
        <v>33.049999999999997</v>
      </c>
      <c r="I55" s="283">
        <f t="shared" si="1"/>
        <v>377.36299999999994</v>
      </c>
    </row>
    <row r="56" spans="1:9" ht="80.099999999999994" customHeight="1" thickBot="1" x14ac:dyDescent="0.75">
      <c r="A56" s="299" t="s">
        <v>30</v>
      </c>
      <c r="B56" s="299"/>
      <c r="C56" s="299"/>
      <c r="D56" s="299"/>
      <c r="E56" s="299"/>
      <c r="F56" s="125">
        <f>F22+F24+F44+F55</f>
        <v>42.29</v>
      </c>
      <c r="G56" s="125">
        <f>G22+G24+G44+G55</f>
        <v>51.05</v>
      </c>
      <c r="H56" s="125">
        <f>H22+H24+H44+H55</f>
        <v>144.36000000000001</v>
      </c>
      <c r="I56" s="125">
        <f>I22+I24+I44+I55</f>
        <v>1201.453</v>
      </c>
    </row>
    <row r="57" spans="1:9" ht="80.099999999999994" customHeight="1" x14ac:dyDescent="0.3">
      <c r="A57" s="26"/>
      <c r="B57" s="19"/>
      <c r="C57" s="25"/>
      <c r="D57" s="25"/>
      <c r="E57" s="25"/>
      <c r="F57" s="25"/>
      <c r="G57" s="25"/>
      <c r="H57" s="25"/>
      <c r="I57" s="25"/>
    </row>
    <row r="58" spans="1:9" ht="80.099999999999994" customHeight="1" x14ac:dyDescent="0.25"/>
  </sheetData>
  <mergeCells count="33">
    <mergeCell ref="A23:I23"/>
    <mergeCell ref="A6:I6"/>
    <mergeCell ref="A10:I10"/>
    <mergeCell ref="A15:E15"/>
    <mergeCell ref="A18:A20"/>
    <mergeCell ref="B18:B20"/>
    <mergeCell ref="A21:E21"/>
    <mergeCell ref="A22:E22"/>
    <mergeCell ref="A11:A14"/>
    <mergeCell ref="B11:B14"/>
    <mergeCell ref="A8:I8"/>
    <mergeCell ref="A17:I17"/>
    <mergeCell ref="B40:B41"/>
    <mergeCell ref="A26:A31"/>
    <mergeCell ref="B26:B31"/>
    <mergeCell ref="A33:A38"/>
    <mergeCell ref="B33:B38"/>
    <mergeCell ref="G4:H4"/>
    <mergeCell ref="A56:E56"/>
    <mergeCell ref="A42:E42"/>
    <mergeCell ref="A44:E44"/>
    <mergeCell ref="A45:I45"/>
    <mergeCell ref="A49:E49"/>
    <mergeCell ref="A50:A52"/>
    <mergeCell ref="B50:B52"/>
    <mergeCell ref="A53:E53"/>
    <mergeCell ref="A55:E55"/>
    <mergeCell ref="A46:A48"/>
    <mergeCell ref="B46:B48"/>
    <mergeCell ref="A25:I25"/>
    <mergeCell ref="A32:E32"/>
    <mergeCell ref="A39:E39"/>
    <mergeCell ref="A40:A41"/>
  </mergeCells>
  <pageMargins left="0.7" right="0.7" top="0.75" bottom="0.75" header="0.3" footer="0.3"/>
  <pageSetup paperSize="9" scale="16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59"/>
  <sheetViews>
    <sheetView view="pageBreakPreview" topLeftCell="A49" zoomScale="37" zoomScaleNormal="87" zoomScaleSheetLayoutView="37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89"/>
      <c r="B3" s="90"/>
      <c r="C3" s="85" t="s">
        <v>209</v>
      </c>
      <c r="D3" s="87"/>
      <c r="E3" s="91"/>
      <c r="F3" s="91"/>
      <c r="G3" s="91"/>
      <c r="H3" s="91"/>
      <c r="I3" s="92" t="s">
        <v>338</v>
      </c>
    </row>
    <row r="4" spans="1:9" ht="65.25" thickBot="1" x14ac:dyDescent="0.95">
      <c r="A4" s="92"/>
      <c r="B4" s="90"/>
      <c r="C4" s="93" t="s">
        <v>222</v>
      </c>
      <c r="D4" s="91"/>
      <c r="E4" s="91"/>
      <c r="F4" s="91"/>
      <c r="G4" s="312" t="s">
        <v>268</v>
      </c>
      <c r="H4" s="313"/>
      <c r="I4" s="91"/>
    </row>
    <row r="5" spans="1:9" ht="146.2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45" t="s">
        <v>341</v>
      </c>
      <c r="B7" s="216">
        <v>50</v>
      </c>
      <c r="C7" s="197" t="s">
        <v>342</v>
      </c>
      <c r="D7" s="216">
        <v>5</v>
      </c>
      <c r="E7" s="218">
        <v>5</v>
      </c>
      <c r="F7" s="111">
        <v>0.2</v>
      </c>
      <c r="G7" s="111"/>
      <c r="H7" s="111">
        <v>3.4</v>
      </c>
      <c r="I7" s="111">
        <v>1.4</v>
      </c>
    </row>
    <row r="8" spans="1:9" ht="80.099999999999994" customHeight="1" thickBot="1" x14ac:dyDescent="0.3">
      <c r="A8" s="315"/>
      <c r="B8" s="318"/>
      <c r="C8" s="318"/>
      <c r="D8" s="318"/>
      <c r="E8" s="318"/>
      <c r="F8" s="318"/>
      <c r="G8" s="318"/>
      <c r="H8" s="318"/>
      <c r="I8" s="319"/>
    </row>
    <row r="9" spans="1:9" ht="80.099999999999994" customHeight="1" thickBot="1" x14ac:dyDescent="0.3">
      <c r="A9" s="127" t="s">
        <v>113</v>
      </c>
      <c r="B9" s="109">
        <v>60</v>
      </c>
      <c r="C9" s="110" t="s">
        <v>284</v>
      </c>
      <c r="D9" s="111">
        <v>60</v>
      </c>
      <c r="E9" s="111">
        <v>60</v>
      </c>
      <c r="F9" s="111">
        <v>0.5</v>
      </c>
      <c r="G9" s="111"/>
      <c r="H9" s="111">
        <v>8.18</v>
      </c>
      <c r="I9" s="111">
        <v>37.08</v>
      </c>
    </row>
    <row r="10" spans="1:9" ht="80.099999999999994" customHeight="1" thickBot="1" x14ac:dyDescent="0.75">
      <c r="A10" s="300"/>
      <c r="B10" s="300"/>
      <c r="C10" s="300"/>
      <c r="D10" s="300"/>
      <c r="E10" s="300"/>
      <c r="F10" s="300"/>
      <c r="G10" s="300"/>
      <c r="H10" s="300"/>
      <c r="I10" s="300"/>
    </row>
    <row r="11" spans="1:9" ht="80.099999999999994" customHeight="1" thickBot="1" x14ac:dyDescent="0.3">
      <c r="A11" s="291" t="s">
        <v>68</v>
      </c>
      <c r="B11" s="295">
        <v>200</v>
      </c>
      <c r="C11" s="113" t="s">
        <v>306</v>
      </c>
      <c r="D11" s="103">
        <v>25</v>
      </c>
      <c r="E11" s="103">
        <v>25</v>
      </c>
      <c r="F11" s="103">
        <v>2.5</v>
      </c>
      <c r="G11" s="103">
        <v>0.55000000000000004</v>
      </c>
      <c r="H11" s="103">
        <v>16.350000000000001</v>
      </c>
      <c r="I11" s="103">
        <v>82.5</v>
      </c>
    </row>
    <row r="12" spans="1:9" ht="80.099999999999994" customHeight="1" thickBot="1" x14ac:dyDescent="0.75">
      <c r="A12" s="352"/>
      <c r="B12" s="352"/>
      <c r="C12" s="97" t="s">
        <v>40</v>
      </c>
      <c r="D12" s="158">
        <v>100</v>
      </c>
      <c r="E12" s="158">
        <v>100</v>
      </c>
      <c r="F12" s="158">
        <v>2.8</v>
      </c>
      <c r="G12" s="158">
        <v>3.2</v>
      </c>
      <c r="H12" s="158">
        <v>4.7</v>
      </c>
      <c r="I12" s="158">
        <v>59</v>
      </c>
    </row>
    <row r="13" spans="1:9" ht="80.099999999999994" customHeight="1" thickBot="1" x14ac:dyDescent="0.75">
      <c r="A13" s="352"/>
      <c r="B13" s="352"/>
      <c r="C13" s="97" t="s">
        <v>11</v>
      </c>
      <c r="D13" s="103">
        <v>7</v>
      </c>
      <c r="E13" s="103">
        <v>7</v>
      </c>
      <c r="F13" s="103">
        <v>0.02</v>
      </c>
      <c r="G13" s="103">
        <v>5.49</v>
      </c>
      <c r="H13" s="103">
        <v>0.03</v>
      </c>
      <c r="I13" s="103">
        <v>51.38</v>
      </c>
    </row>
    <row r="14" spans="1:9" ht="80.099999999999994" customHeight="1" thickBot="1" x14ac:dyDescent="0.75">
      <c r="A14" s="353"/>
      <c r="B14" s="353"/>
      <c r="C14" s="97" t="s">
        <v>39</v>
      </c>
      <c r="D14" s="103">
        <v>4</v>
      </c>
      <c r="E14" s="103">
        <v>4</v>
      </c>
      <c r="F14" s="103"/>
      <c r="G14" s="103"/>
      <c r="H14" s="103">
        <v>3.81</v>
      </c>
      <c r="I14" s="103">
        <v>15.6</v>
      </c>
    </row>
    <row r="15" spans="1:9" ht="80.099999999999994" customHeight="1" thickBot="1" x14ac:dyDescent="0.75">
      <c r="A15" s="300"/>
      <c r="B15" s="300"/>
      <c r="C15" s="300"/>
      <c r="D15" s="300"/>
      <c r="E15" s="300"/>
      <c r="F15" s="125">
        <f>SUM(F11:F14)</f>
        <v>5.3199999999999994</v>
      </c>
      <c r="G15" s="125">
        <f>SUM(G11:G14)</f>
        <v>9.24</v>
      </c>
      <c r="H15" s="125">
        <f>SUM(H11:H14)</f>
        <v>24.89</v>
      </c>
      <c r="I15" s="125">
        <f>SUM(I11:I14)</f>
        <v>208.48</v>
      </c>
    </row>
    <row r="16" spans="1:9" ht="80.099999999999994" customHeight="1" thickBot="1" x14ac:dyDescent="0.3">
      <c r="A16" s="249" t="s">
        <v>45</v>
      </c>
      <c r="B16" s="247" t="s">
        <v>364</v>
      </c>
      <c r="C16" s="110" t="s">
        <v>12</v>
      </c>
      <c r="D16" s="166">
        <v>30</v>
      </c>
      <c r="E16" s="166">
        <v>30</v>
      </c>
      <c r="F16" s="166">
        <v>2.13</v>
      </c>
      <c r="G16" s="166">
        <v>0.33</v>
      </c>
      <c r="H16" s="166">
        <v>13.9</v>
      </c>
      <c r="I16" s="166">
        <v>68.7</v>
      </c>
    </row>
    <row r="17" spans="1:9" ht="80.099999999999994" customHeight="1" thickBot="1" x14ac:dyDescent="0.75">
      <c r="A17" s="288"/>
      <c r="B17" s="320"/>
      <c r="C17" s="320"/>
      <c r="D17" s="320"/>
      <c r="E17" s="320"/>
      <c r="F17" s="321"/>
      <c r="G17" s="321"/>
      <c r="H17" s="321"/>
      <c r="I17" s="322"/>
    </row>
    <row r="18" spans="1:9" ht="80.099999999999994" customHeight="1" thickBot="1" x14ac:dyDescent="0.75">
      <c r="A18" s="291" t="s">
        <v>114</v>
      </c>
      <c r="B18" s="295">
        <v>200</v>
      </c>
      <c r="C18" s="113" t="s">
        <v>132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</row>
    <row r="19" spans="1:9" ht="80.099999999999994" customHeight="1" thickBot="1" x14ac:dyDescent="0.75">
      <c r="A19" s="352"/>
      <c r="B19" s="352"/>
      <c r="C19" s="97" t="s">
        <v>39</v>
      </c>
      <c r="D19" s="103">
        <v>12</v>
      </c>
      <c r="E19" s="103">
        <v>12</v>
      </c>
      <c r="F19" s="103"/>
      <c r="G19" s="103"/>
      <c r="H19" s="103">
        <v>11.4</v>
      </c>
      <c r="I19" s="103">
        <v>46.8</v>
      </c>
    </row>
    <row r="20" spans="1:9" ht="80.099999999999994" customHeight="1" thickBot="1" x14ac:dyDescent="0.75">
      <c r="A20" s="353"/>
      <c r="B20" s="353"/>
      <c r="C20" s="97" t="s">
        <v>40</v>
      </c>
      <c r="D20" s="158">
        <v>100</v>
      </c>
      <c r="E20" s="158">
        <v>100</v>
      </c>
      <c r="F20" s="158">
        <v>2.8</v>
      </c>
      <c r="G20" s="158">
        <v>3.2</v>
      </c>
      <c r="H20" s="158">
        <v>4.7</v>
      </c>
      <c r="I20" s="158">
        <v>59</v>
      </c>
    </row>
    <row r="21" spans="1:9" ht="80.099999999999994" customHeight="1" thickBot="1" x14ac:dyDescent="0.75">
      <c r="A21" s="300"/>
      <c r="B21" s="300"/>
      <c r="C21" s="300"/>
      <c r="D21" s="300"/>
      <c r="E21" s="300"/>
      <c r="F21" s="125">
        <f>SUM(F18:F20)</f>
        <v>2.8</v>
      </c>
      <c r="G21" s="125">
        <f>SUM(G18:G20)</f>
        <v>3.2</v>
      </c>
      <c r="H21" s="125">
        <f>SUM(H18:H20)</f>
        <v>16.740000000000002</v>
      </c>
      <c r="I21" s="125">
        <f>SUM(I18:I20)</f>
        <v>108.74</v>
      </c>
    </row>
    <row r="22" spans="1:9" ht="80.099999999999994" customHeight="1" thickBot="1" x14ac:dyDescent="0.3">
      <c r="A22" s="299" t="s">
        <v>28</v>
      </c>
      <c r="B22" s="299"/>
      <c r="C22" s="299"/>
      <c r="D22" s="299"/>
      <c r="E22" s="299"/>
      <c r="F22" s="281">
        <f t="shared" ref="F22:H22" si="0">F7+F9+F15+F16+F21</f>
        <v>10.95</v>
      </c>
      <c r="G22" s="281">
        <f t="shared" si="0"/>
        <v>12.77</v>
      </c>
      <c r="H22" s="281">
        <f t="shared" si="0"/>
        <v>67.11</v>
      </c>
      <c r="I22" s="164">
        <f>I7+I9+I15+I16+I21</f>
        <v>424.4</v>
      </c>
    </row>
    <row r="23" spans="1:9" ht="80.099999999999994" customHeight="1" thickBot="1" x14ac:dyDescent="0.3">
      <c r="A23" s="370" t="s">
        <v>14</v>
      </c>
      <c r="B23" s="370"/>
      <c r="C23" s="370"/>
      <c r="D23" s="370"/>
      <c r="E23" s="370"/>
      <c r="F23" s="370"/>
      <c r="G23" s="370"/>
      <c r="H23" s="370"/>
      <c r="I23" s="370"/>
    </row>
    <row r="24" spans="1:9" ht="80.099999999999994" customHeight="1" thickBot="1" x14ac:dyDescent="0.75">
      <c r="A24" s="95" t="s">
        <v>89</v>
      </c>
      <c r="B24" s="124">
        <v>125</v>
      </c>
      <c r="C24" s="97" t="s">
        <v>287</v>
      </c>
      <c r="D24" s="103">
        <v>125</v>
      </c>
      <c r="E24" s="103">
        <v>125</v>
      </c>
      <c r="F24" s="103"/>
      <c r="G24" s="103"/>
      <c r="H24" s="103">
        <v>8.75</v>
      </c>
      <c r="I24" s="103">
        <v>35</v>
      </c>
    </row>
    <row r="25" spans="1:9" ht="80.099999999999994" customHeight="1" thickBot="1" x14ac:dyDescent="0.3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</row>
    <row r="26" spans="1:9" ht="80.099999999999994" customHeight="1" thickBot="1" x14ac:dyDescent="0.75">
      <c r="A26" s="291" t="s">
        <v>135</v>
      </c>
      <c r="B26" s="295">
        <v>200</v>
      </c>
      <c r="C26" s="132" t="s">
        <v>317</v>
      </c>
      <c r="D26" s="236">
        <v>33</v>
      </c>
      <c r="E26" s="236">
        <v>23</v>
      </c>
      <c r="F26" s="236">
        <v>4.5999999999999996</v>
      </c>
      <c r="G26" s="236">
        <v>2.27</v>
      </c>
      <c r="H26" s="236"/>
      <c r="I26" s="236">
        <v>38.64</v>
      </c>
    </row>
    <row r="27" spans="1:9" ht="80.099999999999994" customHeight="1" thickBot="1" x14ac:dyDescent="0.3">
      <c r="A27" s="355"/>
      <c r="B27" s="355"/>
      <c r="C27" s="110" t="s">
        <v>62</v>
      </c>
      <c r="D27" s="111">
        <v>80</v>
      </c>
      <c r="E27" s="111">
        <v>56</v>
      </c>
      <c r="F27" s="111">
        <v>1.01</v>
      </c>
      <c r="G27" s="111">
        <v>0.22</v>
      </c>
      <c r="H27" s="111">
        <v>9.1300000000000008</v>
      </c>
      <c r="I27" s="111">
        <v>44.8</v>
      </c>
    </row>
    <row r="28" spans="1:9" ht="80.099999999999994" customHeight="1" thickBot="1" x14ac:dyDescent="0.3">
      <c r="A28" s="355"/>
      <c r="B28" s="355"/>
      <c r="C28" s="114" t="s">
        <v>318</v>
      </c>
      <c r="D28" s="112">
        <v>30</v>
      </c>
      <c r="E28" s="112">
        <v>24</v>
      </c>
      <c r="F28" s="112">
        <v>0.43</v>
      </c>
      <c r="G28" s="112">
        <v>0.02</v>
      </c>
      <c r="H28" s="112">
        <v>1.1299999999999999</v>
      </c>
      <c r="I28" s="112">
        <v>6.5</v>
      </c>
    </row>
    <row r="29" spans="1:9" ht="80.099999999999994" customHeight="1" thickBot="1" x14ac:dyDescent="0.3">
      <c r="A29" s="355"/>
      <c r="B29" s="355"/>
      <c r="C29" s="113" t="s">
        <v>21</v>
      </c>
      <c r="D29" s="112">
        <v>15</v>
      </c>
      <c r="E29" s="112">
        <v>12</v>
      </c>
      <c r="F29" s="112">
        <v>0.03</v>
      </c>
      <c r="G29" s="112"/>
      <c r="H29" s="112">
        <v>0.87</v>
      </c>
      <c r="I29" s="112">
        <v>4.0999999999999996</v>
      </c>
    </row>
    <row r="30" spans="1:9" ht="80.099999999999994" customHeight="1" thickBot="1" x14ac:dyDescent="0.3">
      <c r="A30" s="355"/>
      <c r="B30" s="355"/>
      <c r="C30" s="114" t="s">
        <v>20</v>
      </c>
      <c r="D30" s="112">
        <v>7</v>
      </c>
      <c r="E30" s="112">
        <v>6</v>
      </c>
      <c r="F30" s="112">
        <v>0.09</v>
      </c>
      <c r="G30" s="112"/>
      <c r="H30" s="112">
        <v>0.56000000000000005</v>
      </c>
      <c r="I30" s="112">
        <v>2.6</v>
      </c>
    </row>
    <row r="31" spans="1:9" ht="80.099999999999994" customHeight="1" thickBot="1" x14ac:dyDescent="0.3">
      <c r="A31" s="356"/>
      <c r="B31" s="356"/>
      <c r="C31" s="114" t="s">
        <v>17</v>
      </c>
      <c r="D31" s="112">
        <v>2</v>
      </c>
      <c r="E31" s="112">
        <v>2</v>
      </c>
      <c r="F31" s="112"/>
      <c r="G31" s="112">
        <v>1.88</v>
      </c>
      <c r="H31" s="112"/>
      <c r="I31" s="112">
        <v>17.46</v>
      </c>
    </row>
    <row r="32" spans="1:9" ht="80.099999999999994" customHeight="1" thickBot="1" x14ac:dyDescent="0.75">
      <c r="A32" s="300"/>
      <c r="B32" s="300"/>
      <c r="C32" s="300"/>
      <c r="D32" s="300"/>
      <c r="E32" s="300"/>
      <c r="F32" s="125">
        <f>SUM(F26:F31)</f>
        <v>6.1599999999999993</v>
      </c>
      <c r="G32" s="125">
        <f>SUM(G26:G31)</f>
        <v>4.3900000000000006</v>
      </c>
      <c r="H32" s="125">
        <f>SUM(H26:H31)</f>
        <v>11.690000000000001</v>
      </c>
      <c r="I32" s="125">
        <f>SUM(I26:I31)</f>
        <v>114.1</v>
      </c>
    </row>
    <row r="33" spans="1:9" ht="80.099999999999994" customHeight="1" thickBot="1" x14ac:dyDescent="0.3">
      <c r="A33" s="291" t="s">
        <v>136</v>
      </c>
      <c r="B33" s="295">
        <v>170</v>
      </c>
      <c r="C33" s="110" t="s">
        <v>78</v>
      </c>
      <c r="D33" s="111">
        <v>25</v>
      </c>
      <c r="E33" s="111">
        <v>25</v>
      </c>
      <c r="F33" s="111">
        <v>2.3199999999999998</v>
      </c>
      <c r="G33" s="111">
        <v>0.25</v>
      </c>
      <c r="H33" s="111">
        <v>17.420000000000002</v>
      </c>
      <c r="I33" s="111">
        <v>57.25</v>
      </c>
    </row>
    <row r="34" spans="1:9" ht="80.099999999999994" customHeight="1" thickBot="1" x14ac:dyDescent="0.75">
      <c r="A34" s="293"/>
      <c r="B34" s="293"/>
      <c r="C34" s="142" t="s">
        <v>317</v>
      </c>
      <c r="D34" s="158">
        <v>37</v>
      </c>
      <c r="E34" s="158">
        <v>37</v>
      </c>
      <c r="F34" s="158">
        <v>7.4</v>
      </c>
      <c r="G34" s="158">
        <v>3.62</v>
      </c>
      <c r="H34" s="158"/>
      <c r="I34" s="158">
        <v>62.16</v>
      </c>
    </row>
    <row r="35" spans="1:9" ht="80.099999999999994" customHeight="1" thickBot="1" x14ac:dyDescent="0.3">
      <c r="A35" s="293"/>
      <c r="B35" s="293"/>
      <c r="C35" s="114" t="s">
        <v>316</v>
      </c>
      <c r="D35" s="112">
        <v>5</v>
      </c>
      <c r="E35" s="112">
        <v>4.25</v>
      </c>
      <c r="F35" s="112">
        <v>0.62</v>
      </c>
      <c r="G35" s="112">
        <v>1.25</v>
      </c>
      <c r="H35" s="112">
        <v>0.02</v>
      </c>
      <c r="I35" s="112">
        <v>14.11</v>
      </c>
    </row>
    <row r="36" spans="1:9" ht="80.099999999999994" customHeight="1" thickBot="1" x14ac:dyDescent="0.75">
      <c r="A36" s="293"/>
      <c r="B36" s="293"/>
      <c r="C36" s="97" t="s">
        <v>40</v>
      </c>
      <c r="D36" s="112">
        <v>15</v>
      </c>
      <c r="E36" s="112">
        <v>15</v>
      </c>
      <c r="F36" s="112">
        <v>0.42</v>
      </c>
      <c r="G36" s="112">
        <v>0.32</v>
      </c>
      <c r="H36" s="112">
        <v>0.47</v>
      </c>
      <c r="I36" s="112">
        <v>5.9</v>
      </c>
    </row>
    <row r="37" spans="1:9" ht="80.099999999999994" customHeight="1" thickBot="1" x14ac:dyDescent="0.3">
      <c r="A37" s="293"/>
      <c r="B37" s="293"/>
      <c r="C37" s="114" t="s">
        <v>17</v>
      </c>
      <c r="D37" s="112">
        <v>3</v>
      </c>
      <c r="E37" s="112">
        <v>3</v>
      </c>
      <c r="F37" s="112"/>
      <c r="G37" s="112">
        <v>2.81</v>
      </c>
      <c r="H37" s="112"/>
      <c r="I37" s="112">
        <v>26.19</v>
      </c>
    </row>
    <row r="38" spans="1:9" ht="80.099999999999994" customHeight="1" thickBot="1" x14ac:dyDescent="0.75">
      <c r="A38" s="294"/>
      <c r="B38" s="294"/>
      <c r="C38" s="97" t="s">
        <v>11</v>
      </c>
      <c r="D38" s="241">
        <v>7</v>
      </c>
      <c r="E38" s="241">
        <v>7</v>
      </c>
      <c r="F38" s="241">
        <v>0.02</v>
      </c>
      <c r="G38" s="241">
        <v>5.49</v>
      </c>
      <c r="H38" s="241">
        <v>0.03</v>
      </c>
      <c r="I38" s="241">
        <v>51.38</v>
      </c>
    </row>
    <row r="39" spans="1:9" ht="80.099999999999994" customHeight="1" thickBot="1" x14ac:dyDescent="0.75">
      <c r="A39" s="300"/>
      <c r="B39" s="300"/>
      <c r="C39" s="300"/>
      <c r="D39" s="300"/>
      <c r="E39" s="300"/>
      <c r="F39" s="125">
        <f>SUM(F33:F38)</f>
        <v>10.78</v>
      </c>
      <c r="G39" s="125">
        <f>SUM(G33:G38)</f>
        <v>13.74</v>
      </c>
      <c r="H39" s="125">
        <f>SUM(H33:H38)</f>
        <v>17.940000000000001</v>
      </c>
      <c r="I39" s="125">
        <f>I33+I34+I35+I36+I37+I38</f>
        <v>216.98999999999998</v>
      </c>
    </row>
    <row r="40" spans="1:9" ht="80.099999999999994" customHeight="1" thickBot="1" x14ac:dyDescent="0.75">
      <c r="A40" s="291" t="s">
        <v>115</v>
      </c>
      <c r="B40" s="295">
        <v>200</v>
      </c>
      <c r="C40" s="97" t="s">
        <v>267</v>
      </c>
      <c r="D40" s="123">
        <v>9</v>
      </c>
      <c r="E40" s="123">
        <v>9</v>
      </c>
      <c r="F40" s="123">
        <v>0.2</v>
      </c>
      <c r="G40" s="123"/>
      <c r="H40" s="123">
        <v>4.32</v>
      </c>
      <c r="I40" s="123">
        <v>17.91</v>
      </c>
    </row>
    <row r="41" spans="1:9" ht="80.099999999999994" customHeight="1" thickBot="1" x14ac:dyDescent="0.75">
      <c r="A41" s="362"/>
      <c r="B41" s="380"/>
      <c r="C41" s="97" t="s">
        <v>39</v>
      </c>
      <c r="D41" s="213">
        <v>12</v>
      </c>
      <c r="E41" s="213">
        <v>12</v>
      </c>
      <c r="F41" s="213"/>
      <c r="G41" s="213"/>
      <c r="H41" s="213">
        <v>11.4</v>
      </c>
      <c r="I41" s="213">
        <v>46.8</v>
      </c>
    </row>
    <row r="42" spans="1:9" ht="80.099999999999994" customHeight="1" thickBot="1" x14ac:dyDescent="0.75">
      <c r="A42" s="300"/>
      <c r="B42" s="300"/>
      <c r="C42" s="300"/>
      <c r="D42" s="300"/>
      <c r="E42" s="300"/>
      <c r="F42" s="125">
        <f>SUM(F40:F41)</f>
        <v>0.2</v>
      </c>
      <c r="G42" s="125">
        <f>SUM(G40:G41)</f>
        <v>0</v>
      </c>
      <c r="H42" s="125">
        <f>SUM(H40:H41)</f>
        <v>15.72</v>
      </c>
      <c r="I42" s="125">
        <f>SUM(I40:I41)</f>
        <v>64.709999999999994</v>
      </c>
    </row>
    <row r="43" spans="1:9" ht="80.099999999999994" customHeight="1" thickBot="1" x14ac:dyDescent="0.75">
      <c r="A43" s="95" t="s">
        <v>44</v>
      </c>
      <c r="B43" s="238">
        <v>35</v>
      </c>
      <c r="C43" s="97" t="s">
        <v>23</v>
      </c>
      <c r="D43" s="236">
        <v>35</v>
      </c>
      <c r="E43" s="236">
        <v>35</v>
      </c>
      <c r="F43" s="236">
        <v>1.82</v>
      </c>
      <c r="G43" s="236">
        <v>0.42</v>
      </c>
      <c r="H43" s="236">
        <v>15.48</v>
      </c>
      <c r="I43" s="236">
        <v>74.900000000000006</v>
      </c>
    </row>
    <row r="44" spans="1:9" ht="80.099999999999994" customHeight="1" thickBot="1" x14ac:dyDescent="0.3">
      <c r="A44" s="299" t="s">
        <v>27</v>
      </c>
      <c r="B44" s="299"/>
      <c r="C44" s="299"/>
      <c r="D44" s="299"/>
      <c r="E44" s="299"/>
      <c r="F44" s="281">
        <f t="shared" ref="F44:H44" si="1">F32+F39+F42+F43</f>
        <v>18.959999999999997</v>
      </c>
      <c r="G44" s="281">
        <f t="shared" si="1"/>
        <v>18.550000000000004</v>
      </c>
      <c r="H44" s="281">
        <f t="shared" si="1"/>
        <v>60.83</v>
      </c>
      <c r="I44" s="164">
        <f>I32+I39+I42+I43</f>
        <v>470.69999999999993</v>
      </c>
    </row>
    <row r="45" spans="1:9" ht="80.099999999999994" customHeight="1" thickBot="1" x14ac:dyDescent="0.3">
      <c r="A45" s="299" t="s">
        <v>24</v>
      </c>
      <c r="B45" s="299"/>
      <c r="C45" s="299"/>
      <c r="D45" s="299"/>
      <c r="E45" s="299"/>
      <c r="F45" s="299"/>
      <c r="G45" s="299"/>
      <c r="H45" s="299"/>
      <c r="I45" s="299"/>
    </row>
    <row r="46" spans="1:9" ht="80.099999999999994" customHeight="1" thickBot="1" x14ac:dyDescent="0.3">
      <c r="A46" s="344" t="s">
        <v>116</v>
      </c>
      <c r="B46" s="302">
        <v>150</v>
      </c>
      <c r="C46" s="113" t="s">
        <v>59</v>
      </c>
      <c r="D46" s="103">
        <v>40</v>
      </c>
      <c r="E46" s="103">
        <v>34.799999999999997</v>
      </c>
      <c r="F46" s="103">
        <v>5.08</v>
      </c>
      <c r="G46" s="103">
        <v>10.3</v>
      </c>
      <c r="H46" s="103">
        <v>0.17</v>
      </c>
      <c r="I46" s="103">
        <v>115</v>
      </c>
    </row>
    <row r="47" spans="1:9" ht="80.099999999999994" customHeight="1" thickBot="1" x14ac:dyDescent="0.75">
      <c r="A47" s="343"/>
      <c r="B47" s="343"/>
      <c r="C47" s="97" t="s">
        <v>40</v>
      </c>
      <c r="D47" s="158">
        <v>100</v>
      </c>
      <c r="E47" s="158">
        <v>100</v>
      </c>
      <c r="F47" s="158">
        <v>2.8</v>
      </c>
      <c r="G47" s="158">
        <v>3.2</v>
      </c>
      <c r="H47" s="158">
        <v>4.7</v>
      </c>
      <c r="I47" s="158">
        <v>59</v>
      </c>
    </row>
    <row r="48" spans="1:9" ht="80.099999999999994" customHeight="1" thickBot="1" x14ac:dyDescent="0.75">
      <c r="A48" s="343"/>
      <c r="B48" s="343"/>
      <c r="C48" s="97" t="s">
        <v>11</v>
      </c>
      <c r="D48" s="282">
        <v>6</v>
      </c>
      <c r="E48" s="282">
        <v>6</v>
      </c>
      <c r="F48" s="282">
        <v>0.02</v>
      </c>
      <c r="G48" s="282">
        <v>4.71</v>
      </c>
      <c r="H48" s="282">
        <v>0.03</v>
      </c>
      <c r="I48" s="282">
        <v>44.04</v>
      </c>
    </row>
    <row r="49" spans="1:9" ht="80.099999999999994" customHeight="1" thickBot="1" x14ac:dyDescent="0.75">
      <c r="A49" s="300"/>
      <c r="B49" s="300"/>
      <c r="C49" s="300"/>
      <c r="D49" s="300"/>
      <c r="E49" s="300"/>
      <c r="F49" s="125">
        <f>SUM(F46:F48)</f>
        <v>7.8999999999999995</v>
      </c>
      <c r="G49" s="125">
        <f>SUM(G46:G48)</f>
        <v>18.21</v>
      </c>
      <c r="H49" s="125">
        <f>SUM(H46:H48)</f>
        <v>4.9000000000000004</v>
      </c>
      <c r="I49" s="125">
        <f>SUM(I46:I48)</f>
        <v>218.04</v>
      </c>
    </row>
    <row r="50" spans="1:9" ht="80.099999999999994" customHeight="1" thickBot="1" x14ac:dyDescent="0.75">
      <c r="A50" s="344" t="s">
        <v>53</v>
      </c>
      <c r="B50" s="302">
        <v>200</v>
      </c>
      <c r="C50" s="97" t="s">
        <v>33</v>
      </c>
      <c r="D50" s="206">
        <v>1</v>
      </c>
      <c r="E50" s="206">
        <v>1</v>
      </c>
      <c r="F50" s="206">
        <v>0.24</v>
      </c>
      <c r="G50" s="206">
        <v>0.17</v>
      </c>
      <c r="H50" s="206">
        <v>0.24</v>
      </c>
      <c r="I50" s="206">
        <v>3.8</v>
      </c>
    </row>
    <row r="51" spans="1:9" ht="80.099999999999994" customHeight="1" thickBot="1" x14ac:dyDescent="0.75">
      <c r="A51" s="343"/>
      <c r="B51" s="343"/>
      <c r="C51" s="97" t="s">
        <v>39</v>
      </c>
      <c r="D51" s="213">
        <v>12</v>
      </c>
      <c r="E51" s="213">
        <v>12</v>
      </c>
      <c r="F51" s="213"/>
      <c r="G51" s="213"/>
      <c r="H51" s="213">
        <v>11.4</v>
      </c>
      <c r="I51" s="213">
        <v>46.8</v>
      </c>
    </row>
    <row r="52" spans="1:9" ht="80.099999999999994" customHeight="1" thickBot="1" x14ac:dyDescent="0.75">
      <c r="A52" s="343"/>
      <c r="B52" s="343"/>
      <c r="C52" s="97" t="s">
        <v>40</v>
      </c>
      <c r="D52" s="158">
        <v>100</v>
      </c>
      <c r="E52" s="158">
        <v>100</v>
      </c>
      <c r="F52" s="158">
        <v>2.8</v>
      </c>
      <c r="G52" s="158">
        <v>3.2</v>
      </c>
      <c r="H52" s="158">
        <v>4.7</v>
      </c>
      <c r="I52" s="158">
        <v>59</v>
      </c>
    </row>
    <row r="53" spans="1:9" ht="80.099999999999994" customHeight="1" thickBot="1" x14ac:dyDescent="0.75">
      <c r="A53" s="300"/>
      <c r="B53" s="300"/>
      <c r="C53" s="300"/>
      <c r="D53" s="300"/>
      <c r="E53" s="300"/>
      <c r="F53" s="125">
        <f>SUM(F50+F52)</f>
        <v>3.04</v>
      </c>
      <c r="G53" s="125">
        <f>SUM(G50:G52)</f>
        <v>3.37</v>
      </c>
      <c r="H53" s="125">
        <f>SUM(H50:H52)</f>
        <v>16.34</v>
      </c>
      <c r="I53" s="125">
        <f>SUM(I50:I52)</f>
        <v>109.6</v>
      </c>
    </row>
    <row r="54" spans="1:9" ht="80.099999999999994" customHeight="1" thickBot="1" x14ac:dyDescent="0.3">
      <c r="A54" s="149" t="s">
        <v>45</v>
      </c>
      <c r="B54" s="124">
        <v>30</v>
      </c>
      <c r="C54" s="110" t="s">
        <v>12</v>
      </c>
      <c r="D54" s="103">
        <v>30</v>
      </c>
      <c r="E54" s="103">
        <v>30</v>
      </c>
      <c r="F54" s="103">
        <v>2.13</v>
      </c>
      <c r="G54" s="103">
        <v>0.33</v>
      </c>
      <c r="H54" s="103">
        <v>13.9</v>
      </c>
      <c r="I54" s="103">
        <v>68.7</v>
      </c>
    </row>
    <row r="55" spans="1:9" ht="80.099999999999994" customHeight="1" thickBot="1" x14ac:dyDescent="0.75">
      <c r="A55" s="299" t="s">
        <v>29</v>
      </c>
      <c r="B55" s="299"/>
      <c r="C55" s="299"/>
      <c r="D55" s="299"/>
      <c r="E55" s="299"/>
      <c r="F55" s="125">
        <f>F49+F53+F54</f>
        <v>13.07</v>
      </c>
      <c r="G55" s="283">
        <f t="shared" ref="G55:I55" si="2">G49+G53+G54</f>
        <v>21.91</v>
      </c>
      <c r="H55" s="283">
        <f t="shared" si="2"/>
        <v>35.14</v>
      </c>
      <c r="I55" s="283">
        <f t="shared" si="2"/>
        <v>396.34</v>
      </c>
    </row>
    <row r="56" spans="1:9" ht="80.099999999999994" customHeight="1" thickBot="1" x14ac:dyDescent="0.75">
      <c r="A56" s="299" t="s">
        <v>30</v>
      </c>
      <c r="B56" s="299"/>
      <c r="C56" s="299"/>
      <c r="D56" s="299"/>
      <c r="E56" s="299"/>
      <c r="F56" s="125">
        <f>F22+F24+F44+F55</f>
        <v>42.98</v>
      </c>
      <c r="G56" s="125">
        <f>G22+G24+G44+G55</f>
        <v>53.230000000000004</v>
      </c>
      <c r="H56" s="125">
        <f>H22+H24+H44+H55</f>
        <v>171.82999999999998</v>
      </c>
      <c r="I56" s="125">
        <f>I22+I24+I44+I55</f>
        <v>1326.4399999999998</v>
      </c>
    </row>
    <row r="57" spans="1:9" ht="24.95" customHeight="1" x14ac:dyDescent="0.7">
      <c r="A57" s="89"/>
      <c r="B57" s="89"/>
      <c r="C57" s="122"/>
      <c r="D57" s="91"/>
      <c r="E57" s="91"/>
      <c r="F57" s="91"/>
      <c r="G57" s="91"/>
      <c r="H57" s="91"/>
      <c r="I57" s="91"/>
    </row>
    <row r="58" spans="1:9" x14ac:dyDescent="0.25">
      <c r="C58" s="2"/>
      <c r="D58" s="11"/>
      <c r="E58" s="11"/>
      <c r="F58" s="11"/>
      <c r="G58" s="11"/>
      <c r="H58" s="11"/>
      <c r="I58" s="11"/>
    </row>
    <row r="59" spans="1:9" x14ac:dyDescent="0.25">
      <c r="C59" s="2"/>
      <c r="D59" s="11"/>
      <c r="E59" s="11"/>
      <c r="F59" s="11"/>
      <c r="G59" s="11"/>
      <c r="H59" s="11"/>
      <c r="I59" s="11"/>
    </row>
  </sheetData>
  <mergeCells count="33">
    <mergeCell ref="A56:E56"/>
    <mergeCell ref="A44:E44"/>
    <mergeCell ref="A45:I45"/>
    <mergeCell ref="A46:A48"/>
    <mergeCell ref="B46:B48"/>
    <mergeCell ref="A49:E49"/>
    <mergeCell ref="A50:A52"/>
    <mergeCell ref="B50:B52"/>
    <mergeCell ref="A53:E53"/>
    <mergeCell ref="A55:E55"/>
    <mergeCell ref="G4:H4"/>
    <mergeCell ref="A8:I8"/>
    <mergeCell ref="A22:E22"/>
    <mergeCell ref="A42:E42"/>
    <mergeCell ref="A40:A41"/>
    <mergeCell ref="B40:B41"/>
    <mergeCell ref="A23:I23"/>
    <mergeCell ref="A6:I6"/>
    <mergeCell ref="A10:I10"/>
    <mergeCell ref="A11:A14"/>
    <mergeCell ref="B11:B14"/>
    <mergeCell ref="A15:E15"/>
    <mergeCell ref="A39:E39"/>
    <mergeCell ref="A18:A20"/>
    <mergeCell ref="B18:B20"/>
    <mergeCell ref="A17:I17"/>
    <mergeCell ref="A21:E21"/>
    <mergeCell ref="A25:I25"/>
    <mergeCell ref="B33:B38"/>
    <mergeCell ref="A26:A31"/>
    <mergeCell ref="B26:B31"/>
    <mergeCell ref="A32:E32"/>
    <mergeCell ref="A33:A38"/>
  </mergeCells>
  <pageMargins left="0.7" right="0.7" top="0.75" bottom="0.75" header="0.3" footer="0.3"/>
  <pageSetup paperSize="9" scale="16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5"/>
  <sheetViews>
    <sheetView view="pageBreakPreview" topLeftCell="A55" zoomScale="35" zoomScaleNormal="100" zoomScaleSheetLayoutView="35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89"/>
      <c r="B3" s="90"/>
      <c r="C3" s="85" t="s">
        <v>208</v>
      </c>
      <c r="D3" s="151"/>
      <c r="E3" s="91"/>
      <c r="F3" s="87"/>
      <c r="G3" s="87"/>
      <c r="H3" s="87"/>
      <c r="I3" s="92" t="s">
        <v>338</v>
      </c>
    </row>
    <row r="4" spans="1:9" ht="65.25" thickBot="1" x14ac:dyDescent="0.95">
      <c r="A4" s="92"/>
      <c r="B4" s="90"/>
      <c r="C4" s="107" t="s">
        <v>228</v>
      </c>
      <c r="D4" s="107"/>
      <c r="E4" s="91"/>
      <c r="F4" s="91"/>
      <c r="G4" s="312" t="s">
        <v>268</v>
      </c>
      <c r="H4" s="313"/>
      <c r="I4" s="91"/>
    </row>
    <row r="5" spans="1:9" ht="161.2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16" t="s">
        <v>341</v>
      </c>
      <c r="B7" s="216">
        <v>50</v>
      </c>
      <c r="C7" s="197" t="s">
        <v>342</v>
      </c>
      <c r="D7" s="216">
        <v>5</v>
      </c>
      <c r="E7" s="218">
        <v>5</v>
      </c>
      <c r="F7" s="111">
        <v>0.2</v>
      </c>
      <c r="G7" s="111"/>
      <c r="H7" s="111">
        <v>3.4</v>
      </c>
      <c r="I7" s="111">
        <v>1.4</v>
      </c>
    </row>
    <row r="8" spans="1:9" ht="80.099999999999994" customHeight="1" thickBot="1" x14ac:dyDescent="0.3">
      <c r="A8" s="315"/>
      <c r="B8" s="318"/>
      <c r="C8" s="318"/>
      <c r="D8" s="318"/>
      <c r="E8" s="318"/>
      <c r="F8" s="318"/>
      <c r="G8" s="318"/>
      <c r="H8" s="318"/>
      <c r="I8" s="319"/>
    </row>
    <row r="9" spans="1:9" ht="80.099999999999994" customHeight="1" thickBot="1" x14ac:dyDescent="0.3">
      <c r="A9" s="388" t="s">
        <v>137</v>
      </c>
      <c r="B9" s="295">
        <v>130</v>
      </c>
      <c r="C9" s="110" t="s">
        <v>307</v>
      </c>
      <c r="D9" s="111">
        <v>40</v>
      </c>
      <c r="E9" s="111">
        <v>40</v>
      </c>
      <c r="F9" s="111">
        <v>4.2</v>
      </c>
      <c r="G9" s="111">
        <v>0.92</v>
      </c>
      <c r="H9" s="111">
        <v>25.44</v>
      </c>
      <c r="I9" s="111">
        <v>130</v>
      </c>
    </row>
    <row r="10" spans="1:9" ht="80.099999999999994" customHeight="1" thickBot="1" x14ac:dyDescent="0.75">
      <c r="A10" s="389"/>
      <c r="B10" s="298"/>
      <c r="C10" s="97" t="s">
        <v>11</v>
      </c>
      <c r="D10" s="259">
        <v>5</v>
      </c>
      <c r="E10" s="259">
        <v>5</v>
      </c>
      <c r="F10" s="259">
        <v>0.02</v>
      </c>
      <c r="G10" s="259">
        <v>3.92</v>
      </c>
      <c r="H10" s="259">
        <v>0.02</v>
      </c>
      <c r="I10" s="259">
        <v>36.700000000000003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125">
        <f>SUM(F9:F10)</f>
        <v>4.22</v>
      </c>
      <c r="G11" s="125">
        <f t="shared" ref="G11:I11" si="0">SUM(G9:G10)</f>
        <v>4.84</v>
      </c>
      <c r="H11" s="125">
        <f t="shared" si="0"/>
        <v>25.46</v>
      </c>
      <c r="I11" s="125">
        <f t="shared" si="0"/>
        <v>166.7</v>
      </c>
    </row>
    <row r="12" spans="1:9" ht="80.099999999999994" customHeight="1" thickBot="1" x14ac:dyDescent="0.3">
      <c r="A12" s="262" t="s">
        <v>45</v>
      </c>
      <c r="B12" s="261" t="s">
        <v>369</v>
      </c>
      <c r="C12" s="110" t="s">
        <v>12</v>
      </c>
      <c r="D12" s="103">
        <v>25</v>
      </c>
      <c r="E12" s="103">
        <v>25</v>
      </c>
      <c r="F12" s="103">
        <v>1.77</v>
      </c>
      <c r="G12" s="103">
        <v>0.27</v>
      </c>
      <c r="H12" s="103">
        <v>11.6</v>
      </c>
      <c r="I12" s="103">
        <v>57.25</v>
      </c>
    </row>
    <row r="13" spans="1:9" ht="80.099999999999994" customHeight="1" thickBot="1" x14ac:dyDescent="0.75">
      <c r="A13" s="288"/>
      <c r="B13" s="320"/>
      <c r="C13" s="320"/>
      <c r="D13" s="320"/>
      <c r="E13" s="320"/>
      <c r="F13" s="321"/>
      <c r="G13" s="321"/>
      <c r="H13" s="321"/>
      <c r="I13" s="322"/>
    </row>
    <row r="14" spans="1:9" ht="80.099999999999994" customHeight="1" thickBot="1" x14ac:dyDescent="0.75">
      <c r="A14" s="303" t="s">
        <v>258</v>
      </c>
      <c r="B14" s="302">
        <v>150</v>
      </c>
      <c r="C14" s="97" t="s">
        <v>266</v>
      </c>
      <c r="D14" s="123">
        <v>10</v>
      </c>
      <c r="E14" s="123">
        <v>10</v>
      </c>
      <c r="F14" s="123"/>
      <c r="G14" s="123"/>
      <c r="H14" s="123">
        <v>9.1999999999999993</v>
      </c>
      <c r="I14" s="123">
        <v>36.799999999999997</v>
      </c>
    </row>
    <row r="15" spans="1:9" ht="80.099999999999994" customHeight="1" thickBot="1" x14ac:dyDescent="0.75">
      <c r="A15" s="303"/>
      <c r="B15" s="302"/>
      <c r="C15" s="97" t="s">
        <v>39</v>
      </c>
      <c r="D15" s="123">
        <v>5</v>
      </c>
      <c r="E15" s="123">
        <v>5</v>
      </c>
      <c r="F15" s="123"/>
      <c r="G15" s="123"/>
      <c r="H15" s="123">
        <v>4.7699999999999996</v>
      </c>
      <c r="I15" s="123">
        <v>19.5</v>
      </c>
    </row>
    <row r="16" spans="1:9" ht="80.099999999999994" customHeight="1" thickBot="1" x14ac:dyDescent="0.75">
      <c r="A16" s="387"/>
      <c r="B16" s="305"/>
      <c r="C16" s="305"/>
      <c r="D16" s="305"/>
      <c r="E16" s="306"/>
      <c r="F16" s="125">
        <f>SUM(F14:F15)</f>
        <v>0</v>
      </c>
      <c r="G16" s="125">
        <f>SUM(G14:G15)</f>
        <v>0</v>
      </c>
      <c r="H16" s="125">
        <f>SUM(H14:H15)</f>
        <v>13.969999999999999</v>
      </c>
      <c r="I16" s="125">
        <f>SUM(I14:I15)</f>
        <v>56.3</v>
      </c>
    </row>
    <row r="17" spans="1:9" ht="80.099999999999994" customHeight="1" thickBot="1" x14ac:dyDescent="0.3">
      <c r="A17" s="299" t="s">
        <v>28</v>
      </c>
      <c r="B17" s="299"/>
      <c r="C17" s="299"/>
      <c r="D17" s="299"/>
      <c r="E17" s="299"/>
      <c r="F17" s="164">
        <f>F11+F13+F16</f>
        <v>4.22</v>
      </c>
      <c r="G17" s="211">
        <f>G11+G13+G16</f>
        <v>4.84</v>
      </c>
      <c r="H17" s="211">
        <f>H11+H13+H16</f>
        <v>39.43</v>
      </c>
      <c r="I17" s="211">
        <f>I11+I13+I16</f>
        <v>223</v>
      </c>
    </row>
    <row r="18" spans="1:9" ht="80.099999999999994" customHeight="1" thickBot="1" x14ac:dyDescent="0.3">
      <c r="A18" s="315" t="s">
        <v>14</v>
      </c>
      <c r="B18" s="385"/>
      <c r="C18" s="385"/>
      <c r="D18" s="385"/>
      <c r="E18" s="385"/>
      <c r="F18" s="385"/>
      <c r="G18" s="385"/>
      <c r="H18" s="385"/>
      <c r="I18" s="386"/>
    </row>
    <row r="19" spans="1:9" ht="80.099999999999994" customHeight="1" thickBot="1" x14ac:dyDescent="0.75">
      <c r="A19" s="95" t="s">
        <v>89</v>
      </c>
      <c r="B19" s="124">
        <v>125</v>
      </c>
      <c r="C19" s="97" t="s">
        <v>287</v>
      </c>
      <c r="D19" s="111">
        <v>125</v>
      </c>
      <c r="E19" s="111">
        <v>125</v>
      </c>
      <c r="F19" s="125"/>
      <c r="G19" s="125"/>
      <c r="H19" s="123">
        <v>8.75</v>
      </c>
      <c r="I19" s="123">
        <v>35</v>
      </c>
    </row>
    <row r="20" spans="1:9" ht="80.099999999999994" customHeight="1" thickBot="1" x14ac:dyDescent="0.3">
      <c r="A20" s="315" t="s">
        <v>15</v>
      </c>
      <c r="B20" s="385"/>
      <c r="C20" s="385"/>
      <c r="D20" s="385"/>
      <c r="E20" s="385"/>
      <c r="F20" s="385"/>
      <c r="G20" s="385"/>
      <c r="H20" s="385"/>
      <c r="I20" s="386"/>
    </row>
    <row r="21" spans="1:9" ht="80.099999999999994" customHeight="1" thickBot="1" x14ac:dyDescent="0.75">
      <c r="A21" s="291" t="s">
        <v>240</v>
      </c>
      <c r="B21" s="295">
        <v>65</v>
      </c>
      <c r="C21" s="102" t="s">
        <v>19</v>
      </c>
      <c r="D21" s="111">
        <v>50</v>
      </c>
      <c r="E21" s="111">
        <v>35</v>
      </c>
      <c r="F21" s="111">
        <v>0.45</v>
      </c>
      <c r="G21" s="111"/>
      <c r="H21" s="111">
        <v>0.52</v>
      </c>
      <c r="I21" s="111">
        <v>23.45</v>
      </c>
    </row>
    <row r="22" spans="1:9" ht="80.099999999999994" customHeight="1" thickBot="1" x14ac:dyDescent="0.3">
      <c r="A22" s="293"/>
      <c r="B22" s="293"/>
      <c r="C22" s="113" t="s">
        <v>21</v>
      </c>
      <c r="D22" s="112">
        <v>15</v>
      </c>
      <c r="E22" s="112">
        <v>12</v>
      </c>
      <c r="F22" s="112">
        <v>0.03</v>
      </c>
      <c r="G22" s="112"/>
      <c r="H22" s="112">
        <v>0.87</v>
      </c>
      <c r="I22" s="112">
        <v>4.0999999999999996</v>
      </c>
    </row>
    <row r="23" spans="1:9" ht="80.099999999999994" customHeight="1" thickBot="1" x14ac:dyDescent="0.3">
      <c r="A23" s="293"/>
      <c r="B23" s="293"/>
      <c r="C23" s="114" t="s">
        <v>20</v>
      </c>
      <c r="D23" s="112">
        <v>5</v>
      </c>
      <c r="E23" s="112">
        <v>4</v>
      </c>
      <c r="F23" s="112">
        <v>0.01</v>
      </c>
      <c r="G23" s="112"/>
      <c r="H23" s="112">
        <v>0.4</v>
      </c>
      <c r="I23" s="112">
        <v>1.68</v>
      </c>
    </row>
    <row r="24" spans="1:9" ht="80.099999999999994" customHeight="1" thickBot="1" x14ac:dyDescent="0.3">
      <c r="A24" s="293"/>
      <c r="B24" s="293"/>
      <c r="C24" s="114" t="s">
        <v>18</v>
      </c>
      <c r="D24" s="112">
        <v>40</v>
      </c>
      <c r="E24" s="112">
        <v>28</v>
      </c>
      <c r="F24" s="112">
        <v>5.6</v>
      </c>
      <c r="G24" s="112">
        <v>2.76</v>
      </c>
      <c r="H24" s="112"/>
      <c r="I24" s="112">
        <v>47.04</v>
      </c>
    </row>
    <row r="25" spans="1:9" ht="80.099999999999994" customHeight="1" thickBot="1" x14ac:dyDescent="0.75">
      <c r="A25" s="294"/>
      <c r="B25" s="294"/>
      <c r="C25" s="114" t="s">
        <v>17</v>
      </c>
      <c r="D25" s="200">
        <v>4</v>
      </c>
      <c r="E25" s="200">
        <v>4</v>
      </c>
      <c r="F25" s="200">
        <v>0.06</v>
      </c>
      <c r="G25" s="200"/>
      <c r="H25" s="200">
        <v>0.11</v>
      </c>
      <c r="I25" s="200">
        <v>0.7</v>
      </c>
    </row>
    <row r="26" spans="1:9" ht="80.099999999999994" customHeight="1" thickBot="1" x14ac:dyDescent="0.75">
      <c r="A26" s="300"/>
      <c r="B26" s="300"/>
      <c r="C26" s="300"/>
      <c r="D26" s="300"/>
      <c r="E26" s="300"/>
      <c r="F26" s="125">
        <f>SUM(F21:F25)</f>
        <v>6.1499999999999995</v>
      </c>
      <c r="G26" s="125">
        <f>SUM(G21:G25)</f>
        <v>2.76</v>
      </c>
      <c r="H26" s="125">
        <f>SUM(H21:H25)</f>
        <v>1.9000000000000001</v>
      </c>
      <c r="I26" s="125">
        <f>SUM(I21:I25)</f>
        <v>76.97</v>
      </c>
    </row>
    <row r="27" spans="1:9" ht="80.099999999999994" customHeight="1" thickBot="1" x14ac:dyDescent="0.75">
      <c r="A27" s="291" t="s">
        <v>69</v>
      </c>
      <c r="B27" s="295">
        <v>150</v>
      </c>
      <c r="C27" s="142" t="s">
        <v>317</v>
      </c>
      <c r="D27" s="158">
        <v>60</v>
      </c>
      <c r="E27" s="158">
        <v>42</v>
      </c>
      <c r="F27" s="158">
        <v>8.4</v>
      </c>
      <c r="G27" s="158">
        <v>4.1399999999999997</v>
      </c>
      <c r="H27" s="158"/>
      <c r="I27" s="158">
        <v>70.56</v>
      </c>
    </row>
    <row r="28" spans="1:9" ht="80.099999999999994" customHeight="1" thickBot="1" x14ac:dyDescent="0.75">
      <c r="A28" s="352"/>
      <c r="B28" s="352"/>
      <c r="C28" s="102" t="s">
        <v>19</v>
      </c>
      <c r="D28" s="267">
        <v>40</v>
      </c>
      <c r="E28" s="267">
        <v>28</v>
      </c>
      <c r="F28" s="267">
        <v>0.5</v>
      </c>
      <c r="G28" s="267">
        <v>0.11</v>
      </c>
      <c r="H28" s="267">
        <v>4.5599999999999996</v>
      </c>
      <c r="I28" s="267">
        <v>22.4</v>
      </c>
    </row>
    <row r="29" spans="1:9" ht="80.099999999999994" customHeight="1" thickBot="1" x14ac:dyDescent="0.3">
      <c r="A29" s="352"/>
      <c r="B29" s="352"/>
      <c r="C29" s="113" t="s">
        <v>21</v>
      </c>
      <c r="D29" s="111">
        <v>10</v>
      </c>
      <c r="E29" s="111">
        <v>8</v>
      </c>
      <c r="F29" s="111">
        <v>0.02</v>
      </c>
      <c r="G29" s="111"/>
      <c r="H29" s="111">
        <v>0.57999999999999996</v>
      </c>
      <c r="I29" s="111">
        <v>2.7</v>
      </c>
    </row>
    <row r="30" spans="1:9" ht="80.099999999999994" customHeight="1" thickBot="1" x14ac:dyDescent="0.3">
      <c r="A30" s="352"/>
      <c r="B30" s="352"/>
      <c r="C30" s="110" t="s">
        <v>25</v>
      </c>
      <c r="D30" s="112">
        <v>25</v>
      </c>
      <c r="E30" s="112">
        <v>25</v>
      </c>
      <c r="F30" s="112">
        <v>2.3199999999999998</v>
      </c>
      <c r="G30" s="112">
        <v>0.2</v>
      </c>
      <c r="H30" s="112">
        <v>17.420000000000002</v>
      </c>
      <c r="I30" s="112"/>
    </row>
    <row r="31" spans="1:9" ht="80.099999999999994" customHeight="1" thickBot="1" x14ac:dyDescent="0.3">
      <c r="A31" s="352"/>
      <c r="B31" s="352"/>
      <c r="C31" s="114" t="s">
        <v>20</v>
      </c>
      <c r="D31" s="112">
        <v>10</v>
      </c>
      <c r="E31" s="112">
        <v>8</v>
      </c>
      <c r="F31" s="112">
        <v>0.64</v>
      </c>
      <c r="G31" s="112">
        <v>1.03</v>
      </c>
      <c r="H31" s="112">
        <v>0.01</v>
      </c>
      <c r="I31" s="112">
        <v>11.5</v>
      </c>
    </row>
    <row r="32" spans="1:9" ht="80.099999999999994" customHeight="1" thickBot="1" x14ac:dyDescent="0.75">
      <c r="A32" s="353"/>
      <c r="B32" s="353"/>
      <c r="C32" s="97" t="s">
        <v>250</v>
      </c>
      <c r="D32" s="199">
        <v>5</v>
      </c>
      <c r="E32" s="199">
        <v>4.25</v>
      </c>
      <c r="F32" s="199">
        <v>0.62</v>
      </c>
      <c r="G32" s="199">
        <v>1.25</v>
      </c>
      <c r="H32" s="199">
        <v>0.02</v>
      </c>
      <c r="I32" s="199">
        <v>14.11</v>
      </c>
    </row>
    <row r="33" spans="1:9" ht="80.099999999999994" customHeight="1" thickBot="1" x14ac:dyDescent="0.75">
      <c r="A33" s="300"/>
      <c r="B33" s="300"/>
      <c r="C33" s="300"/>
      <c r="D33" s="300"/>
      <c r="E33" s="300"/>
      <c r="F33" s="125">
        <f>F27+F28+F29+F30+F31+F32</f>
        <v>12.5</v>
      </c>
      <c r="G33" s="125">
        <f>G27+G28+G29+G31+G32</f>
        <v>6.53</v>
      </c>
      <c r="H33" s="125">
        <f>H27+H28+H29+H30+H31+H32</f>
        <v>22.590000000000003</v>
      </c>
      <c r="I33" s="125">
        <f>I27+I28+I29+I30+I31+I32</f>
        <v>121.27000000000001</v>
      </c>
    </row>
    <row r="34" spans="1:9" ht="80.099999999999994" customHeight="1" thickBot="1" x14ac:dyDescent="0.3">
      <c r="A34" s="291" t="s">
        <v>353</v>
      </c>
      <c r="B34" s="295">
        <v>150</v>
      </c>
      <c r="C34" s="110" t="s">
        <v>62</v>
      </c>
      <c r="D34" s="111">
        <v>150</v>
      </c>
      <c r="E34" s="111">
        <v>105</v>
      </c>
      <c r="F34" s="111">
        <v>1.89</v>
      </c>
      <c r="G34" s="111">
        <v>0.41</v>
      </c>
      <c r="H34" s="111">
        <v>17.12</v>
      </c>
      <c r="I34" s="111">
        <v>84</v>
      </c>
    </row>
    <row r="35" spans="1:9" ht="80.099999999999994" customHeight="1" thickBot="1" x14ac:dyDescent="0.75">
      <c r="A35" s="293"/>
      <c r="B35" s="293"/>
      <c r="C35" s="97" t="s">
        <v>40</v>
      </c>
      <c r="D35" s="112">
        <v>40</v>
      </c>
      <c r="E35" s="112">
        <v>40</v>
      </c>
      <c r="F35" s="112">
        <v>1.1200000000000001</v>
      </c>
      <c r="G35" s="112">
        <v>1.28</v>
      </c>
      <c r="H35" s="112">
        <v>1.88</v>
      </c>
      <c r="I35" s="112">
        <v>23.6</v>
      </c>
    </row>
    <row r="36" spans="1:9" ht="80.099999999999994" customHeight="1" thickBot="1" x14ac:dyDescent="0.75">
      <c r="A36" s="293"/>
      <c r="B36" s="293"/>
      <c r="C36" s="97" t="s">
        <v>11</v>
      </c>
      <c r="D36" s="112">
        <v>6</v>
      </c>
      <c r="E36" s="112">
        <v>6</v>
      </c>
      <c r="F36" s="112">
        <v>0.02</v>
      </c>
      <c r="G36" s="112">
        <v>4.71</v>
      </c>
      <c r="H36" s="112">
        <v>0.03</v>
      </c>
      <c r="I36" s="112">
        <v>44.04</v>
      </c>
    </row>
    <row r="37" spans="1:9" ht="80.099999999999994" customHeight="1" thickBot="1" x14ac:dyDescent="0.75">
      <c r="A37" s="293"/>
      <c r="B37" s="293"/>
      <c r="C37" s="114" t="s">
        <v>17</v>
      </c>
      <c r="D37" s="199">
        <v>3</v>
      </c>
      <c r="E37" s="199">
        <v>3</v>
      </c>
      <c r="F37" s="199"/>
      <c r="G37" s="199">
        <v>2.81</v>
      </c>
      <c r="H37" s="199"/>
      <c r="I37" s="199">
        <v>26.19</v>
      </c>
    </row>
    <row r="38" spans="1:9" ht="80.099999999999994" customHeight="1" thickBot="1" x14ac:dyDescent="0.3">
      <c r="A38" s="293"/>
      <c r="B38" s="293"/>
      <c r="C38" s="114" t="s">
        <v>42</v>
      </c>
      <c r="D38" s="241">
        <v>35</v>
      </c>
      <c r="E38" s="241">
        <v>35</v>
      </c>
      <c r="F38" s="241">
        <v>7</v>
      </c>
      <c r="G38" s="241">
        <v>3.91</v>
      </c>
      <c r="H38" s="241"/>
      <c r="I38" s="241">
        <v>58.8</v>
      </c>
    </row>
    <row r="39" spans="1:9" ht="80.099999999999994" customHeight="1" thickBot="1" x14ac:dyDescent="0.3">
      <c r="A39" s="293"/>
      <c r="B39" s="293"/>
      <c r="C39" s="114" t="s">
        <v>20</v>
      </c>
      <c r="D39" s="112">
        <v>10</v>
      </c>
      <c r="E39" s="112">
        <v>8</v>
      </c>
      <c r="F39" s="112">
        <v>0.11</v>
      </c>
      <c r="G39" s="112"/>
      <c r="H39" s="112">
        <v>0.73</v>
      </c>
      <c r="I39" s="112">
        <v>3.3</v>
      </c>
    </row>
    <row r="40" spans="1:9" ht="80.099999999999994" customHeight="1" thickBot="1" x14ac:dyDescent="0.3">
      <c r="A40" s="293"/>
      <c r="B40" s="293"/>
      <c r="C40" s="113" t="s">
        <v>21</v>
      </c>
      <c r="D40" s="112">
        <v>15</v>
      </c>
      <c r="E40" s="112">
        <v>12</v>
      </c>
      <c r="F40" s="112">
        <v>0.03</v>
      </c>
      <c r="G40" s="112"/>
      <c r="H40" s="112">
        <v>0.87</v>
      </c>
      <c r="I40" s="112">
        <v>4.0999999999999996</v>
      </c>
    </row>
    <row r="41" spans="1:9" ht="80.099999999999994" customHeight="1" thickBot="1" x14ac:dyDescent="0.95">
      <c r="A41" s="331"/>
      <c r="B41" s="390"/>
      <c r="C41" s="390"/>
      <c r="D41" s="390"/>
      <c r="E41" s="391"/>
      <c r="F41" s="125">
        <f>SUM(F34:F40)</f>
        <v>10.169999999999998</v>
      </c>
      <c r="G41" s="125">
        <f>SUM(G34:G40)</f>
        <v>13.120000000000001</v>
      </c>
      <c r="H41" s="125">
        <f>SUM(H34:H40)</f>
        <v>20.630000000000003</v>
      </c>
      <c r="I41" s="125">
        <f>SUM(I34:I40)</f>
        <v>244.03</v>
      </c>
    </row>
    <row r="42" spans="1:9" ht="80.099999999999994" customHeight="1" thickBot="1" x14ac:dyDescent="0.75">
      <c r="A42" s="291" t="s">
        <v>43</v>
      </c>
      <c r="B42" s="295">
        <v>150</v>
      </c>
      <c r="C42" s="97" t="s">
        <v>267</v>
      </c>
      <c r="D42" s="123">
        <v>8</v>
      </c>
      <c r="E42" s="123">
        <v>8</v>
      </c>
      <c r="F42" s="123">
        <v>0.18</v>
      </c>
      <c r="G42" s="123">
        <v>0.22</v>
      </c>
      <c r="H42" s="123">
        <v>3.84</v>
      </c>
      <c r="I42" s="123">
        <v>15.92</v>
      </c>
    </row>
    <row r="43" spans="1:9" ht="80.099999999999994" customHeight="1" thickBot="1" x14ac:dyDescent="0.75">
      <c r="A43" s="353"/>
      <c r="B43" s="353"/>
      <c r="C43" s="97" t="s">
        <v>39</v>
      </c>
      <c r="D43" s="112">
        <v>10</v>
      </c>
      <c r="E43" s="112">
        <v>10</v>
      </c>
      <c r="F43" s="125"/>
      <c r="G43" s="125"/>
      <c r="H43" s="123">
        <v>9.5500000000000007</v>
      </c>
      <c r="I43" s="123">
        <v>39</v>
      </c>
    </row>
    <row r="44" spans="1:9" ht="80.099999999999994" customHeight="1" thickBot="1" x14ac:dyDescent="0.75">
      <c r="A44" s="300"/>
      <c r="B44" s="300"/>
      <c r="C44" s="300"/>
      <c r="D44" s="300"/>
      <c r="E44" s="300"/>
      <c r="F44" s="125">
        <f>SUM(F42:F43)</f>
        <v>0.18</v>
      </c>
      <c r="G44" s="125">
        <f>SUM(G42:G43)</f>
        <v>0.22</v>
      </c>
      <c r="H44" s="125">
        <f>SUM(H42:H43)</f>
        <v>13.39</v>
      </c>
      <c r="I44" s="125">
        <f>SUM(I42:I43)</f>
        <v>54.92</v>
      </c>
    </row>
    <row r="45" spans="1:9" ht="80.099999999999994" customHeight="1" thickBot="1" x14ac:dyDescent="0.75">
      <c r="A45" s="95" t="s">
        <v>44</v>
      </c>
      <c r="B45" s="144">
        <v>25</v>
      </c>
      <c r="C45" s="97" t="s">
        <v>23</v>
      </c>
      <c r="D45" s="140">
        <v>25</v>
      </c>
      <c r="E45" s="140">
        <v>25</v>
      </c>
      <c r="F45" s="140">
        <v>1.3</v>
      </c>
      <c r="G45" s="140">
        <v>0.3</v>
      </c>
      <c r="H45" s="140">
        <v>11.07</v>
      </c>
      <c r="I45" s="140">
        <v>53.5</v>
      </c>
    </row>
    <row r="46" spans="1:9" ht="80.099999999999994" customHeight="1" thickBot="1" x14ac:dyDescent="0.3">
      <c r="A46" s="299" t="s">
        <v>27</v>
      </c>
      <c r="B46" s="299"/>
      <c r="C46" s="299"/>
      <c r="D46" s="299"/>
      <c r="E46" s="299"/>
      <c r="F46" s="164">
        <f>F26+F33+F41+F44+F45</f>
        <v>30.299999999999997</v>
      </c>
      <c r="G46" s="164">
        <f>G26+G33+G41+G44+G45</f>
        <v>22.93</v>
      </c>
      <c r="H46" s="164">
        <f>H26+H33+H41+H44+H45</f>
        <v>69.580000000000013</v>
      </c>
      <c r="I46" s="164">
        <f>I26+I33+I41+I44+I45</f>
        <v>550.69000000000005</v>
      </c>
    </row>
    <row r="47" spans="1:9" ht="80.099999999999994" customHeight="1" thickBot="1" x14ac:dyDescent="0.3">
      <c r="A47" s="315" t="s">
        <v>24</v>
      </c>
      <c r="B47" s="385"/>
      <c r="C47" s="385"/>
      <c r="D47" s="385"/>
      <c r="E47" s="385"/>
      <c r="F47" s="385"/>
      <c r="G47" s="385"/>
      <c r="H47" s="385"/>
      <c r="I47" s="386"/>
    </row>
    <row r="48" spans="1:9" ht="80.099999999999994" customHeight="1" thickBot="1" x14ac:dyDescent="0.3">
      <c r="A48" s="291" t="s">
        <v>239</v>
      </c>
      <c r="B48" s="295">
        <v>20</v>
      </c>
      <c r="C48" s="110" t="s">
        <v>283</v>
      </c>
      <c r="D48" s="111">
        <v>3</v>
      </c>
      <c r="E48" s="111">
        <v>1.8</v>
      </c>
      <c r="F48" s="111"/>
      <c r="G48" s="111"/>
      <c r="H48" s="111"/>
      <c r="I48" s="111"/>
    </row>
    <row r="49" spans="1:9" ht="80.099999999999994" customHeight="1" thickBot="1" x14ac:dyDescent="0.75">
      <c r="A49" s="311"/>
      <c r="B49" s="323"/>
      <c r="C49" s="97" t="s">
        <v>40</v>
      </c>
      <c r="D49" s="112">
        <v>20</v>
      </c>
      <c r="E49" s="112">
        <v>20</v>
      </c>
      <c r="F49" s="112">
        <v>0.56000000000000005</v>
      </c>
      <c r="G49" s="112">
        <v>0.64</v>
      </c>
      <c r="H49" s="112">
        <v>0.94</v>
      </c>
      <c r="I49" s="112">
        <v>11.8</v>
      </c>
    </row>
    <row r="50" spans="1:9" ht="80.099999999999994" customHeight="1" thickBot="1" x14ac:dyDescent="0.95">
      <c r="A50" s="310"/>
      <c r="B50" s="289"/>
      <c r="C50" s="289"/>
      <c r="D50" s="289"/>
      <c r="E50" s="290"/>
      <c r="F50" s="125">
        <f>F49</f>
        <v>0.56000000000000005</v>
      </c>
      <c r="G50" s="125">
        <f>G48+G49</f>
        <v>0.64</v>
      </c>
      <c r="H50" s="125">
        <f>H49</f>
        <v>0.94</v>
      </c>
      <c r="I50" s="125">
        <f>I49</f>
        <v>11.8</v>
      </c>
    </row>
    <row r="51" spans="1:9" ht="80.099999999999994" customHeight="1" thickBot="1" x14ac:dyDescent="0.3">
      <c r="A51" s="291" t="s">
        <v>66</v>
      </c>
      <c r="B51" s="295">
        <v>150</v>
      </c>
      <c r="C51" s="110" t="s">
        <v>67</v>
      </c>
      <c r="D51" s="111">
        <v>15</v>
      </c>
      <c r="E51" s="111">
        <v>15</v>
      </c>
      <c r="F51" s="111">
        <v>1.42</v>
      </c>
      <c r="G51" s="111">
        <v>0.1</v>
      </c>
      <c r="H51" s="111">
        <v>10.51</v>
      </c>
      <c r="I51" s="111">
        <v>49.95</v>
      </c>
    </row>
    <row r="52" spans="1:9" ht="80.099999999999994" customHeight="1" thickBot="1" x14ac:dyDescent="0.75">
      <c r="A52" s="352"/>
      <c r="B52" s="352"/>
      <c r="C52" s="97" t="s">
        <v>40</v>
      </c>
      <c r="D52" s="258">
        <v>100</v>
      </c>
      <c r="E52" s="258">
        <v>100</v>
      </c>
      <c r="F52" s="258">
        <v>2.8</v>
      </c>
      <c r="G52" s="258">
        <v>3.2</v>
      </c>
      <c r="H52" s="258">
        <v>4.7</v>
      </c>
      <c r="I52" s="258">
        <v>59</v>
      </c>
    </row>
    <row r="53" spans="1:9" ht="80.099999999999994" customHeight="1" thickBot="1" x14ac:dyDescent="0.75">
      <c r="A53" s="352"/>
      <c r="B53" s="352"/>
      <c r="C53" s="97" t="s">
        <v>39</v>
      </c>
      <c r="D53" s="258">
        <v>3</v>
      </c>
      <c r="E53" s="258">
        <v>3</v>
      </c>
      <c r="F53" s="258"/>
      <c r="G53" s="258"/>
      <c r="H53" s="258">
        <v>2.86</v>
      </c>
      <c r="I53" s="258">
        <v>11.7</v>
      </c>
    </row>
    <row r="54" spans="1:9" ht="80.099999999999994" customHeight="1" thickBot="1" x14ac:dyDescent="0.75">
      <c r="A54" s="353"/>
      <c r="B54" s="353"/>
      <c r="C54" s="97" t="s">
        <v>11</v>
      </c>
      <c r="D54" s="259">
        <v>5</v>
      </c>
      <c r="E54" s="259">
        <v>5</v>
      </c>
      <c r="F54" s="259">
        <v>0.02</v>
      </c>
      <c r="G54" s="259">
        <v>3.92</v>
      </c>
      <c r="H54" s="259">
        <v>0.02</v>
      </c>
      <c r="I54" s="259">
        <v>36.700000000000003</v>
      </c>
    </row>
    <row r="55" spans="1:9" ht="80.099999999999994" customHeight="1" thickBot="1" x14ac:dyDescent="0.75">
      <c r="A55" s="288"/>
      <c r="B55" s="320"/>
      <c r="C55" s="320"/>
      <c r="D55" s="320"/>
      <c r="E55" s="327"/>
      <c r="F55" s="125">
        <f>SUM(F51:F54)</f>
        <v>4.2399999999999993</v>
      </c>
      <c r="G55" s="125">
        <f>SUM(G51:G54)</f>
        <v>7.2200000000000006</v>
      </c>
      <c r="H55" s="125">
        <f>SUM(H51:H54)</f>
        <v>18.09</v>
      </c>
      <c r="I55" s="125">
        <f>SUM(I51:I54)</f>
        <v>157.35000000000002</v>
      </c>
    </row>
    <row r="56" spans="1:9" ht="80.099999999999994" customHeight="1" thickBot="1" x14ac:dyDescent="0.75">
      <c r="A56" s="381" t="s">
        <v>57</v>
      </c>
      <c r="B56" s="307">
        <v>150</v>
      </c>
      <c r="C56" s="97" t="s">
        <v>35</v>
      </c>
      <c r="D56" s="208">
        <v>1</v>
      </c>
      <c r="E56" s="208">
        <v>1</v>
      </c>
      <c r="F56" s="123"/>
      <c r="G56" s="123"/>
      <c r="H56" s="123"/>
      <c r="I56" s="123"/>
    </row>
    <row r="57" spans="1:9" ht="80.099999999999994" customHeight="1" thickBot="1" x14ac:dyDescent="0.75">
      <c r="A57" s="381"/>
      <c r="B57" s="342"/>
      <c r="C57" s="97" t="s">
        <v>40</v>
      </c>
      <c r="D57" s="215">
        <v>100</v>
      </c>
      <c r="E57" s="215">
        <v>100</v>
      </c>
      <c r="F57" s="215">
        <v>2.8</v>
      </c>
      <c r="G57" s="215">
        <v>3.2</v>
      </c>
      <c r="H57" s="215">
        <v>4.7</v>
      </c>
      <c r="I57" s="215">
        <v>59</v>
      </c>
    </row>
    <row r="58" spans="1:9" ht="80.099999999999994" customHeight="1" thickBot="1" x14ac:dyDescent="0.75">
      <c r="A58" s="381"/>
      <c r="B58" s="374"/>
      <c r="C58" s="97" t="s">
        <v>39</v>
      </c>
      <c r="D58" s="123">
        <v>8</v>
      </c>
      <c r="E58" s="123">
        <v>8</v>
      </c>
      <c r="F58" s="123"/>
      <c r="G58" s="123"/>
      <c r="H58" s="123">
        <v>7.64</v>
      </c>
      <c r="I58" s="123">
        <v>31.2</v>
      </c>
    </row>
    <row r="59" spans="1:9" ht="80.099999999999994" customHeight="1" thickBot="1" x14ac:dyDescent="0.75">
      <c r="A59" s="288"/>
      <c r="B59" s="320"/>
      <c r="C59" s="320"/>
      <c r="D59" s="320"/>
      <c r="E59" s="327"/>
      <c r="F59" s="125">
        <f>SUM(F56:F58)</f>
        <v>2.8</v>
      </c>
      <c r="G59" s="125">
        <f t="shared" ref="G59:I59" si="1">SUM(G56:G58)</f>
        <v>3.2</v>
      </c>
      <c r="H59" s="125">
        <f t="shared" si="1"/>
        <v>12.34</v>
      </c>
      <c r="I59" s="125">
        <f t="shared" si="1"/>
        <v>90.2</v>
      </c>
    </row>
    <row r="60" spans="1:9" ht="80.099999999999994" customHeight="1" thickBot="1" x14ac:dyDescent="0.75">
      <c r="A60" s="274" t="s">
        <v>74</v>
      </c>
      <c r="B60" s="272">
        <v>15</v>
      </c>
      <c r="C60" s="102" t="s">
        <v>75</v>
      </c>
      <c r="D60" s="271">
        <v>15</v>
      </c>
      <c r="E60" s="271">
        <v>15</v>
      </c>
      <c r="F60" s="271">
        <v>0.91</v>
      </c>
      <c r="G60" s="271">
        <v>4.63</v>
      </c>
      <c r="H60" s="271">
        <v>8.67</v>
      </c>
      <c r="I60" s="271">
        <v>79.349999999999994</v>
      </c>
    </row>
    <row r="61" spans="1:9" ht="80.099999999999994" customHeight="1" thickBot="1" x14ac:dyDescent="0.75">
      <c r="A61" s="382"/>
      <c r="B61" s="383"/>
      <c r="C61" s="383"/>
      <c r="D61" s="383"/>
      <c r="E61" s="383"/>
      <c r="F61" s="383"/>
      <c r="G61" s="383"/>
      <c r="H61" s="383"/>
      <c r="I61" s="384"/>
    </row>
    <row r="62" spans="1:9" ht="80.099999999999994" customHeight="1" thickBot="1" x14ac:dyDescent="0.75">
      <c r="A62" s="106" t="s">
        <v>45</v>
      </c>
      <c r="B62" s="128">
        <v>25</v>
      </c>
      <c r="C62" s="110" t="s">
        <v>12</v>
      </c>
      <c r="D62" s="111">
        <v>25</v>
      </c>
      <c r="E62" s="111">
        <v>25</v>
      </c>
      <c r="F62" s="123">
        <v>1.77</v>
      </c>
      <c r="G62" s="123">
        <v>0.27</v>
      </c>
      <c r="H62" s="123">
        <v>11.6</v>
      </c>
      <c r="I62" s="123">
        <v>57.25</v>
      </c>
    </row>
    <row r="63" spans="1:9" ht="80.099999999999994" customHeight="1" thickBot="1" x14ac:dyDescent="0.75">
      <c r="A63" s="315" t="s">
        <v>29</v>
      </c>
      <c r="B63" s="316"/>
      <c r="C63" s="316"/>
      <c r="D63" s="316"/>
      <c r="E63" s="317"/>
      <c r="F63" s="272">
        <f t="shared" ref="F63:H63" si="2">F50+F55+F59+F60+F62</f>
        <v>10.279999999999998</v>
      </c>
      <c r="G63" s="272">
        <f t="shared" si="2"/>
        <v>15.96</v>
      </c>
      <c r="H63" s="272">
        <f t="shared" si="2"/>
        <v>51.64</v>
      </c>
      <c r="I63" s="125">
        <f>I50+I55+I59+I60+I62</f>
        <v>395.95000000000005</v>
      </c>
    </row>
    <row r="64" spans="1:9" ht="80.099999999999994" customHeight="1" thickBot="1" x14ac:dyDescent="0.75">
      <c r="A64" s="315" t="s">
        <v>30</v>
      </c>
      <c r="B64" s="316"/>
      <c r="C64" s="316"/>
      <c r="D64" s="316"/>
      <c r="E64" s="317"/>
      <c r="F64" s="125">
        <f>F17+F19+F46+F63</f>
        <v>44.8</v>
      </c>
      <c r="G64" s="125">
        <f>G17+G19+G46+G63</f>
        <v>43.730000000000004</v>
      </c>
      <c r="H64" s="125">
        <f>H17+H19+H46+H63</f>
        <v>169.40000000000003</v>
      </c>
      <c r="I64" s="125">
        <f>I17+I19+I46+I63</f>
        <v>1204.6400000000001</v>
      </c>
    </row>
    <row r="65" spans="1:9" ht="80.099999999999994" customHeight="1" x14ac:dyDescent="0.3">
      <c r="A65" s="19"/>
      <c r="B65" s="19"/>
      <c r="C65" s="25"/>
      <c r="D65" s="21"/>
      <c r="E65" s="21"/>
      <c r="F65" s="21"/>
      <c r="G65" s="21"/>
      <c r="H65" s="21"/>
      <c r="I65" s="21"/>
    </row>
  </sheetData>
  <mergeCells count="39">
    <mergeCell ref="A8:I8"/>
    <mergeCell ref="A33:E33"/>
    <mergeCell ref="A17:E17"/>
    <mergeCell ref="B21:B25"/>
    <mergeCell ref="A20:I20"/>
    <mergeCell ref="B9:B10"/>
    <mergeCell ref="A14:A15"/>
    <mergeCell ref="B14:B15"/>
    <mergeCell ref="A18:I18"/>
    <mergeCell ref="A27:A32"/>
    <mergeCell ref="B27:B32"/>
    <mergeCell ref="A13:I13"/>
    <mergeCell ref="G4:H4"/>
    <mergeCell ref="A50:E50"/>
    <mergeCell ref="A48:A49"/>
    <mergeCell ref="B48:B49"/>
    <mergeCell ref="A44:E44"/>
    <mergeCell ref="A46:E46"/>
    <mergeCell ref="A47:I47"/>
    <mergeCell ref="A16:E16"/>
    <mergeCell ref="A6:I6"/>
    <mergeCell ref="A11:E11"/>
    <mergeCell ref="A26:E26"/>
    <mergeCell ref="A21:A25"/>
    <mergeCell ref="A9:A10"/>
    <mergeCell ref="A34:A40"/>
    <mergeCell ref="B34:B40"/>
    <mergeCell ref="A41:E41"/>
    <mergeCell ref="A51:A54"/>
    <mergeCell ref="B51:B54"/>
    <mergeCell ref="A42:A43"/>
    <mergeCell ref="B42:B43"/>
    <mergeCell ref="A64:E64"/>
    <mergeCell ref="A63:E63"/>
    <mergeCell ref="A59:E59"/>
    <mergeCell ref="A55:E55"/>
    <mergeCell ref="A56:A58"/>
    <mergeCell ref="B56:B58"/>
    <mergeCell ref="A61:I61"/>
  </mergeCells>
  <pageMargins left="0.7" right="0.7" top="0.75" bottom="0.75" header="0.3" footer="0.3"/>
  <pageSetup paperSize="9" scale="14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4"/>
  <sheetViews>
    <sheetView view="pageBreakPreview" topLeftCell="A52" zoomScale="35" zoomScaleNormal="89" zoomScaleSheetLayoutView="35" workbookViewId="0">
      <selection activeCell="H24" sqref="H2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19"/>
      <c r="B3" s="20"/>
      <c r="C3" s="85" t="s">
        <v>207</v>
      </c>
      <c r="D3" s="87"/>
      <c r="E3" s="21"/>
      <c r="F3" s="21"/>
      <c r="G3" s="21"/>
      <c r="H3" s="21"/>
      <c r="I3" s="92" t="s">
        <v>338</v>
      </c>
    </row>
    <row r="4" spans="1:9" ht="65.25" thickBot="1" x14ac:dyDescent="0.95">
      <c r="A4" s="92"/>
      <c r="B4" s="90"/>
      <c r="C4" s="91" t="s">
        <v>223</v>
      </c>
      <c r="D4" s="91"/>
      <c r="E4" s="91"/>
      <c r="F4" s="91"/>
      <c r="G4" s="312" t="s">
        <v>268</v>
      </c>
      <c r="H4" s="313"/>
      <c r="I4" s="91"/>
    </row>
    <row r="5" spans="1:9" ht="167.2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39" t="s">
        <v>341</v>
      </c>
      <c r="B7" s="216">
        <v>50</v>
      </c>
      <c r="C7" s="197" t="s">
        <v>342</v>
      </c>
      <c r="D7" s="250">
        <v>5</v>
      </c>
      <c r="E7" s="218">
        <v>5</v>
      </c>
      <c r="F7" s="111">
        <v>0.2</v>
      </c>
      <c r="G7" s="111"/>
      <c r="H7" s="111">
        <v>3.4</v>
      </c>
      <c r="I7" s="111">
        <v>1.4</v>
      </c>
    </row>
    <row r="8" spans="1:9" ht="80.099999999999994" customHeight="1" thickBot="1" x14ac:dyDescent="0.3">
      <c r="A8" s="315"/>
      <c r="B8" s="318"/>
      <c r="C8" s="318"/>
      <c r="D8" s="318"/>
      <c r="E8" s="318"/>
      <c r="F8" s="318"/>
      <c r="G8" s="318"/>
      <c r="H8" s="318"/>
      <c r="I8" s="319"/>
    </row>
    <row r="9" spans="1:9" ht="80.099999999999994" customHeight="1" thickBot="1" x14ac:dyDescent="0.3">
      <c r="A9" s="388" t="s">
        <v>137</v>
      </c>
      <c r="B9" s="295">
        <v>150</v>
      </c>
      <c r="C9" s="113" t="s">
        <v>307</v>
      </c>
      <c r="D9" s="103">
        <v>45</v>
      </c>
      <c r="E9" s="103">
        <v>45</v>
      </c>
      <c r="F9" s="103">
        <v>4.72</v>
      </c>
      <c r="G9" s="103">
        <v>1.03</v>
      </c>
      <c r="H9" s="103">
        <v>28.62</v>
      </c>
      <c r="I9" s="103">
        <v>146.25</v>
      </c>
    </row>
    <row r="10" spans="1:9" ht="80.099999999999994" customHeight="1" thickBot="1" x14ac:dyDescent="0.75">
      <c r="A10" s="393"/>
      <c r="B10" s="380"/>
      <c r="C10" s="97" t="s">
        <v>11</v>
      </c>
      <c r="D10" s="243">
        <v>7</v>
      </c>
      <c r="E10" s="243">
        <v>7</v>
      </c>
      <c r="F10" s="243">
        <v>0.02</v>
      </c>
      <c r="G10" s="243">
        <v>5.49</v>
      </c>
      <c r="H10" s="243">
        <v>0.03</v>
      </c>
      <c r="I10" s="243">
        <v>51.38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125">
        <f>SUM(F9:F10)</f>
        <v>4.7399999999999993</v>
      </c>
      <c r="G11" s="125">
        <f>SUM(G9:G10)</f>
        <v>6.5200000000000005</v>
      </c>
      <c r="H11" s="125">
        <f>SUM(H9:H10)</f>
        <v>28.650000000000002</v>
      </c>
      <c r="I11" s="125">
        <f>SUM(I9:I10)</f>
        <v>197.63</v>
      </c>
    </row>
    <row r="12" spans="1:9" ht="80.099999999999994" customHeight="1" thickBot="1" x14ac:dyDescent="0.3">
      <c r="A12" s="242" t="s">
        <v>45</v>
      </c>
      <c r="B12" s="248" t="s">
        <v>364</v>
      </c>
      <c r="C12" s="110" t="s">
        <v>12</v>
      </c>
      <c r="D12" s="166">
        <v>30</v>
      </c>
      <c r="E12" s="166">
        <v>30</v>
      </c>
      <c r="F12" s="166">
        <v>2.13</v>
      </c>
      <c r="G12" s="166">
        <v>0.33</v>
      </c>
      <c r="H12" s="166">
        <v>13.9</v>
      </c>
      <c r="I12" s="166">
        <v>68.7</v>
      </c>
    </row>
    <row r="13" spans="1:9" ht="80.099999999999994" customHeight="1" thickBot="1" x14ac:dyDescent="0.75">
      <c r="A13" s="288"/>
      <c r="B13" s="320"/>
      <c r="C13" s="320"/>
      <c r="D13" s="320"/>
      <c r="E13" s="320"/>
      <c r="F13" s="321"/>
      <c r="G13" s="321"/>
      <c r="H13" s="321"/>
      <c r="I13" s="322"/>
    </row>
    <row r="14" spans="1:9" ht="80.099999999999994" customHeight="1" thickBot="1" x14ac:dyDescent="0.75">
      <c r="A14" s="303" t="s">
        <v>258</v>
      </c>
      <c r="B14" s="302">
        <v>150</v>
      </c>
      <c r="C14" s="97" t="s">
        <v>266</v>
      </c>
      <c r="D14" s="158">
        <v>15</v>
      </c>
      <c r="E14" s="158">
        <v>15</v>
      </c>
      <c r="F14" s="157"/>
      <c r="G14" s="157"/>
      <c r="H14" s="158">
        <v>13.8</v>
      </c>
      <c r="I14" s="158">
        <v>55.2</v>
      </c>
    </row>
    <row r="15" spans="1:9" ht="80.099999999999994" customHeight="1" thickBot="1" x14ac:dyDescent="0.75">
      <c r="A15" s="303"/>
      <c r="B15" s="302"/>
      <c r="C15" s="97" t="s">
        <v>13</v>
      </c>
      <c r="D15" s="158">
        <v>6</v>
      </c>
      <c r="E15" s="158">
        <v>6</v>
      </c>
      <c r="F15" s="158"/>
      <c r="G15" s="158"/>
      <c r="H15" s="158">
        <v>5.73</v>
      </c>
      <c r="I15" s="158">
        <v>23.4</v>
      </c>
    </row>
    <row r="16" spans="1:9" ht="80.099999999999994" customHeight="1" thickBot="1" x14ac:dyDescent="0.95">
      <c r="A16" s="392"/>
      <c r="B16" s="390"/>
      <c r="C16" s="390"/>
      <c r="D16" s="390"/>
      <c r="E16" s="391"/>
      <c r="F16" s="212">
        <f t="shared" ref="F16:I16" si="0">SUM(F14:F15)</f>
        <v>0</v>
      </c>
      <c r="G16" s="212">
        <f t="shared" si="0"/>
        <v>0</v>
      </c>
      <c r="H16" s="212">
        <f t="shared" si="0"/>
        <v>19.53</v>
      </c>
      <c r="I16" s="212">
        <f t="shared" si="0"/>
        <v>78.599999999999994</v>
      </c>
    </row>
    <row r="17" spans="1:9" ht="80.099999999999994" customHeight="1" thickBot="1" x14ac:dyDescent="0.3">
      <c r="A17" s="299" t="s">
        <v>28</v>
      </c>
      <c r="B17" s="299"/>
      <c r="C17" s="299"/>
      <c r="D17" s="299"/>
      <c r="E17" s="299"/>
      <c r="F17" s="281">
        <f t="shared" ref="F17:H17" si="1">F7+F11+F12+F16</f>
        <v>7.0699999999999994</v>
      </c>
      <c r="G17" s="281">
        <f t="shared" si="1"/>
        <v>6.8500000000000005</v>
      </c>
      <c r="H17" s="281">
        <f t="shared" si="1"/>
        <v>65.48</v>
      </c>
      <c r="I17" s="211">
        <f>I7+I11+I12+I16</f>
        <v>346.33000000000004</v>
      </c>
    </row>
    <row r="18" spans="1:9" ht="80.099999999999994" customHeight="1" thickBot="1" x14ac:dyDescent="0.3">
      <c r="A18" s="377" t="s">
        <v>14</v>
      </c>
      <c r="B18" s="378"/>
      <c r="C18" s="378"/>
      <c r="D18" s="378"/>
      <c r="E18" s="378"/>
      <c r="F18" s="378"/>
      <c r="G18" s="378"/>
      <c r="H18" s="378"/>
      <c r="I18" s="379"/>
    </row>
    <row r="19" spans="1:9" ht="80.099999999999994" customHeight="1" thickBot="1" x14ac:dyDescent="0.75">
      <c r="A19" s="95" t="s">
        <v>89</v>
      </c>
      <c r="B19" s="124">
        <v>125</v>
      </c>
      <c r="C19" s="97" t="s">
        <v>287</v>
      </c>
      <c r="D19" s="103">
        <v>125</v>
      </c>
      <c r="E19" s="103">
        <v>125</v>
      </c>
      <c r="F19" s="103"/>
      <c r="G19" s="103"/>
      <c r="H19" s="103">
        <v>8.75</v>
      </c>
      <c r="I19" s="103">
        <v>35</v>
      </c>
    </row>
    <row r="20" spans="1:9" ht="80.099999999999994" customHeight="1" thickBot="1" x14ac:dyDescent="0.3">
      <c r="A20" s="315" t="s">
        <v>15</v>
      </c>
      <c r="B20" s="316"/>
      <c r="C20" s="316"/>
      <c r="D20" s="316"/>
      <c r="E20" s="316"/>
      <c r="F20" s="316"/>
      <c r="G20" s="316"/>
      <c r="H20" s="316"/>
      <c r="I20" s="317"/>
    </row>
    <row r="21" spans="1:9" ht="80.099999999999994" customHeight="1" thickBot="1" x14ac:dyDescent="0.75">
      <c r="A21" s="291" t="s">
        <v>246</v>
      </c>
      <c r="B21" s="295">
        <v>100</v>
      </c>
      <c r="C21" s="102" t="s">
        <v>19</v>
      </c>
      <c r="D21" s="111">
        <v>70</v>
      </c>
      <c r="E21" s="111">
        <v>50</v>
      </c>
      <c r="F21" s="111">
        <v>1</v>
      </c>
      <c r="G21" s="111">
        <v>0.04</v>
      </c>
      <c r="H21" s="111">
        <v>9.85</v>
      </c>
      <c r="I21" s="111">
        <v>41.5</v>
      </c>
    </row>
    <row r="22" spans="1:9" ht="80.099999999999994" customHeight="1" thickBot="1" x14ac:dyDescent="0.3">
      <c r="A22" s="293"/>
      <c r="B22" s="293"/>
      <c r="C22" s="113" t="s">
        <v>21</v>
      </c>
      <c r="D22" s="112">
        <v>25</v>
      </c>
      <c r="E22" s="112">
        <v>20</v>
      </c>
      <c r="F22" s="112">
        <v>0.26</v>
      </c>
      <c r="G22" s="112">
        <v>0.02</v>
      </c>
      <c r="H22" s="112">
        <v>1.4</v>
      </c>
      <c r="I22" s="112">
        <v>6.6</v>
      </c>
    </row>
    <row r="23" spans="1:9" ht="80.099999999999994" customHeight="1" thickBot="1" x14ac:dyDescent="0.3">
      <c r="A23" s="293"/>
      <c r="B23" s="293"/>
      <c r="C23" s="114" t="s">
        <v>20</v>
      </c>
      <c r="D23" s="112">
        <v>8</v>
      </c>
      <c r="E23" s="112">
        <v>7</v>
      </c>
      <c r="F23" s="112">
        <v>0.09</v>
      </c>
      <c r="G23" s="112"/>
      <c r="H23" s="112">
        <v>0.64</v>
      </c>
      <c r="I23" s="112">
        <v>2.9</v>
      </c>
    </row>
    <row r="24" spans="1:9" ht="80.099999999999994" customHeight="1" thickBot="1" x14ac:dyDescent="0.3">
      <c r="A24" s="293"/>
      <c r="B24" s="293"/>
      <c r="C24" s="114" t="s">
        <v>317</v>
      </c>
      <c r="D24" s="112">
        <v>30</v>
      </c>
      <c r="E24" s="112">
        <v>30</v>
      </c>
      <c r="F24" s="112">
        <v>6</v>
      </c>
      <c r="G24" s="112">
        <v>2.94</v>
      </c>
      <c r="H24" s="112"/>
      <c r="I24" s="112">
        <v>50.4</v>
      </c>
    </row>
    <row r="25" spans="1:9" ht="80.099999999999994" customHeight="1" thickBot="1" x14ac:dyDescent="0.3">
      <c r="A25" s="294"/>
      <c r="B25" s="294"/>
      <c r="C25" s="114" t="s">
        <v>17</v>
      </c>
      <c r="D25" s="112">
        <v>5</v>
      </c>
      <c r="E25" s="112">
        <v>5</v>
      </c>
      <c r="F25" s="112"/>
      <c r="G25" s="112">
        <v>4.6900000000000004</v>
      </c>
      <c r="H25" s="112"/>
      <c r="I25" s="112">
        <v>43.65</v>
      </c>
    </row>
    <row r="26" spans="1:9" ht="80.099999999999994" customHeight="1" thickBot="1" x14ac:dyDescent="0.75">
      <c r="A26" s="300"/>
      <c r="B26" s="300"/>
      <c r="C26" s="300"/>
      <c r="D26" s="300"/>
      <c r="E26" s="300"/>
      <c r="F26" s="125">
        <f>SUM(F21:F25)</f>
        <v>7.35</v>
      </c>
      <c r="G26" s="125">
        <f>SUM(G21:G25)</f>
        <v>7.69</v>
      </c>
      <c r="H26" s="125">
        <f>SUM(H21:H25)</f>
        <v>11.89</v>
      </c>
      <c r="I26" s="125">
        <f>SUM(I21:I25)</f>
        <v>145.05000000000001</v>
      </c>
    </row>
    <row r="27" spans="1:9" ht="80.099999999999994" customHeight="1" thickBot="1" x14ac:dyDescent="0.3">
      <c r="A27" s="344" t="s">
        <v>117</v>
      </c>
      <c r="B27" s="302">
        <v>200</v>
      </c>
      <c r="C27" s="110" t="s">
        <v>25</v>
      </c>
      <c r="D27" s="103">
        <v>35</v>
      </c>
      <c r="E27" s="103">
        <v>35</v>
      </c>
      <c r="F27" s="103">
        <v>3.25</v>
      </c>
      <c r="G27" s="103">
        <v>0.35</v>
      </c>
      <c r="H27" s="103">
        <v>24.4</v>
      </c>
      <c r="I27" s="103">
        <v>110.95</v>
      </c>
    </row>
    <row r="28" spans="1:9" ht="80.099999999999994" customHeight="1" thickBot="1" x14ac:dyDescent="0.75">
      <c r="A28" s="343"/>
      <c r="B28" s="343"/>
      <c r="C28" s="142" t="s">
        <v>317</v>
      </c>
      <c r="D28" s="236">
        <v>33</v>
      </c>
      <c r="E28" s="236">
        <v>23</v>
      </c>
      <c r="F28" s="236">
        <v>4.5999999999999996</v>
      </c>
      <c r="G28" s="236">
        <v>2.27</v>
      </c>
      <c r="H28" s="236"/>
      <c r="I28" s="236">
        <v>38.64</v>
      </c>
    </row>
    <row r="29" spans="1:9" ht="80.099999999999994" customHeight="1" thickBot="1" x14ac:dyDescent="0.75">
      <c r="A29" s="343"/>
      <c r="B29" s="343"/>
      <c r="C29" s="102" t="s">
        <v>19</v>
      </c>
      <c r="D29" s="123">
        <v>80</v>
      </c>
      <c r="E29" s="123">
        <v>56</v>
      </c>
      <c r="F29" s="123">
        <v>1</v>
      </c>
      <c r="G29" s="123">
        <v>0.22</v>
      </c>
      <c r="H29" s="123">
        <v>9.1199999999999992</v>
      </c>
      <c r="I29" s="123">
        <v>44.8</v>
      </c>
    </row>
    <row r="30" spans="1:9" ht="80.099999999999994" customHeight="1" thickBot="1" x14ac:dyDescent="0.3">
      <c r="A30" s="343"/>
      <c r="B30" s="343"/>
      <c r="C30" s="114" t="s">
        <v>20</v>
      </c>
      <c r="D30" s="103">
        <v>10</v>
      </c>
      <c r="E30" s="103">
        <v>8</v>
      </c>
      <c r="F30" s="103">
        <v>0.11</v>
      </c>
      <c r="G30" s="103"/>
      <c r="H30" s="103">
        <v>0.73</v>
      </c>
      <c r="I30" s="103">
        <v>3.3</v>
      </c>
    </row>
    <row r="31" spans="1:9" ht="80.099999999999994" customHeight="1" thickBot="1" x14ac:dyDescent="0.75">
      <c r="A31" s="343"/>
      <c r="B31" s="343"/>
      <c r="C31" s="97" t="s">
        <v>250</v>
      </c>
      <c r="D31" s="208">
        <v>5</v>
      </c>
      <c r="E31" s="208">
        <v>4.25</v>
      </c>
      <c r="F31" s="208">
        <v>0.62</v>
      </c>
      <c r="G31" s="208">
        <v>1.25</v>
      </c>
      <c r="H31" s="208">
        <v>0.02</v>
      </c>
      <c r="I31" s="208">
        <v>14.11</v>
      </c>
    </row>
    <row r="32" spans="1:9" ht="80.099999999999994" customHeight="1" thickBot="1" x14ac:dyDescent="0.3">
      <c r="A32" s="343"/>
      <c r="B32" s="343"/>
      <c r="C32" s="113" t="s">
        <v>21</v>
      </c>
      <c r="D32" s="103">
        <v>10</v>
      </c>
      <c r="E32" s="103">
        <v>8</v>
      </c>
      <c r="F32" s="103">
        <v>0.02</v>
      </c>
      <c r="G32" s="103"/>
      <c r="H32" s="103">
        <v>0.57999999999999996</v>
      </c>
      <c r="I32" s="103">
        <v>2.7</v>
      </c>
    </row>
    <row r="33" spans="1:9" ht="80.099999999999994" customHeight="1" thickBot="1" x14ac:dyDescent="0.75">
      <c r="A33" s="300"/>
      <c r="B33" s="300"/>
      <c r="C33" s="300"/>
      <c r="D33" s="300"/>
      <c r="E33" s="300"/>
      <c r="F33" s="125">
        <f>SUM(F27:F32)</f>
        <v>9.5999999999999979</v>
      </c>
      <c r="G33" s="125">
        <f t="shared" ref="G33:I33" si="2">SUM(G27:G32)</f>
        <v>4.09</v>
      </c>
      <c r="H33" s="125">
        <f t="shared" si="2"/>
        <v>34.849999999999994</v>
      </c>
      <c r="I33" s="125">
        <f t="shared" si="2"/>
        <v>214.5</v>
      </c>
    </row>
    <row r="34" spans="1:9" ht="80.099999999999994" customHeight="1" thickBot="1" x14ac:dyDescent="0.75">
      <c r="A34" s="344" t="s">
        <v>353</v>
      </c>
      <c r="B34" s="302">
        <v>220</v>
      </c>
      <c r="C34" s="102" t="s">
        <v>19</v>
      </c>
      <c r="D34" s="103">
        <v>220</v>
      </c>
      <c r="E34" s="103">
        <v>154</v>
      </c>
      <c r="F34" s="103">
        <v>3.08</v>
      </c>
      <c r="G34" s="103">
        <v>0.62</v>
      </c>
      <c r="H34" s="103">
        <v>25.1</v>
      </c>
      <c r="I34" s="103">
        <v>123.2</v>
      </c>
    </row>
    <row r="35" spans="1:9" ht="80.099999999999994" customHeight="1" thickBot="1" x14ac:dyDescent="0.75">
      <c r="A35" s="345"/>
      <c r="B35" s="345"/>
      <c r="C35" s="97" t="s">
        <v>11</v>
      </c>
      <c r="D35" s="243">
        <v>7</v>
      </c>
      <c r="E35" s="243">
        <v>7</v>
      </c>
      <c r="F35" s="243">
        <v>0.02</v>
      </c>
      <c r="G35" s="243">
        <v>5.49</v>
      </c>
      <c r="H35" s="243">
        <v>0.03</v>
      </c>
      <c r="I35" s="243">
        <v>51.38</v>
      </c>
    </row>
    <row r="36" spans="1:9" ht="80.099999999999994" customHeight="1" thickBot="1" x14ac:dyDescent="0.75">
      <c r="A36" s="345"/>
      <c r="B36" s="345"/>
      <c r="C36" s="142" t="s">
        <v>317</v>
      </c>
      <c r="D36" s="241">
        <v>35</v>
      </c>
      <c r="E36" s="241">
        <v>35</v>
      </c>
      <c r="F36" s="241">
        <v>7</v>
      </c>
      <c r="G36" s="241">
        <v>3.91</v>
      </c>
      <c r="H36" s="241"/>
      <c r="I36" s="241">
        <v>58.8</v>
      </c>
    </row>
    <row r="37" spans="1:9" ht="80.099999999999994" customHeight="1" thickBot="1" x14ac:dyDescent="0.3">
      <c r="A37" s="345"/>
      <c r="B37" s="345"/>
      <c r="C37" s="114" t="s">
        <v>20</v>
      </c>
      <c r="D37" s="103">
        <v>10</v>
      </c>
      <c r="E37" s="103">
        <v>8</v>
      </c>
      <c r="F37" s="103">
        <v>0.11</v>
      </c>
      <c r="G37" s="103"/>
      <c r="H37" s="103">
        <v>0.73</v>
      </c>
      <c r="I37" s="103">
        <v>3.3</v>
      </c>
    </row>
    <row r="38" spans="1:9" ht="80.099999999999994" customHeight="1" thickBot="1" x14ac:dyDescent="0.3">
      <c r="A38" s="345"/>
      <c r="B38" s="345"/>
      <c r="C38" s="113" t="s">
        <v>21</v>
      </c>
      <c r="D38" s="103">
        <v>30</v>
      </c>
      <c r="E38" s="103">
        <v>24</v>
      </c>
      <c r="F38" s="103">
        <v>0.06</v>
      </c>
      <c r="G38" s="103"/>
      <c r="H38" s="103">
        <v>1.74</v>
      </c>
      <c r="I38" s="103">
        <v>8.1</v>
      </c>
    </row>
    <row r="39" spans="1:9" ht="80.099999999999994" customHeight="1" thickBot="1" x14ac:dyDescent="0.3">
      <c r="A39" s="345"/>
      <c r="B39" s="345"/>
      <c r="C39" s="114" t="s">
        <v>17</v>
      </c>
      <c r="D39" s="103">
        <v>3</v>
      </c>
      <c r="E39" s="103">
        <v>3</v>
      </c>
      <c r="F39" s="103"/>
      <c r="G39" s="103">
        <v>2.81</v>
      </c>
      <c r="H39" s="103"/>
      <c r="I39" s="103">
        <v>26.19</v>
      </c>
    </row>
    <row r="40" spans="1:9" ht="80.099999999999994" customHeight="1" thickBot="1" x14ac:dyDescent="0.75">
      <c r="A40" s="300"/>
      <c r="B40" s="300"/>
      <c r="C40" s="300"/>
      <c r="D40" s="300"/>
      <c r="E40" s="300"/>
      <c r="F40" s="125">
        <f>SUM(F34:F39)</f>
        <v>10.27</v>
      </c>
      <c r="G40" s="125">
        <f>SUM(G34:G39)</f>
        <v>12.83</v>
      </c>
      <c r="H40" s="125">
        <f>SUM(H34:H39)</f>
        <v>27.6</v>
      </c>
      <c r="I40" s="125">
        <f>SUM(I34:I39)</f>
        <v>270.97000000000003</v>
      </c>
    </row>
    <row r="41" spans="1:9" ht="80.099999999999994" customHeight="1" thickBot="1" x14ac:dyDescent="0.75">
      <c r="A41" s="301" t="s">
        <v>43</v>
      </c>
      <c r="B41" s="302">
        <v>200</v>
      </c>
      <c r="C41" s="97" t="s">
        <v>267</v>
      </c>
      <c r="D41" s="123">
        <v>9</v>
      </c>
      <c r="E41" s="123">
        <v>9</v>
      </c>
      <c r="F41" s="123">
        <v>0.2</v>
      </c>
      <c r="G41" s="123"/>
      <c r="H41" s="123">
        <v>4.32</v>
      </c>
      <c r="I41" s="123">
        <v>17.91</v>
      </c>
    </row>
    <row r="42" spans="1:9" ht="80.099999999999994" customHeight="1" thickBot="1" x14ac:dyDescent="0.75">
      <c r="A42" s="301"/>
      <c r="B42" s="302"/>
      <c r="C42" s="97" t="s">
        <v>13</v>
      </c>
      <c r="D42" s="158">
        <v>12</v>
      </c>
      <c r="E42" s="158">
        <v>12</v>
      </c>
      <c r="F42" s="158"/>
      <c r="G42" s="158"/>
      <c r="H42" s="158">
        <v>11.4</v>
      </c>
      <c r="I42" s="158">
        <v>46.8</v>
      </c>
    </row>
    <row r="43" spans="1:9" ht="80.099999999999994" customHeight="1" thickBot="1" x14ac:dyDescent="0.75">
      <c r="A43" s="300"/>
      <c r="B43" s="300"/>
      <c r="C43" s="300"/>
      <c r="D43" s="300"/>
      <c r="E43" s="300"/>
      <c r="F43" s="125">
        <f>SUM(F41:F42)</f>
        <v>0.2</v>
      </c>
      <c r="G43" s="125">
        <f>SUM(G41:G42)</f>
        <v>0</v>
      </c>
      <c r="H43" s="125">
        <f>SUM(H41:H42)</f>
        <v>15.72</v>
      </c>
      <c r="I43" s="125">
        <f>SUM(I41:I42)</f>
        <v>64.709999999999994</v>
      </c>
    </row>
    <row r="44" spans="1:9" ht="80.099999999999994" customHeight="1" thickBot="1" x14ac:dyDescent="0.75">
      <c r="A44" s="95" t="s">
        <v>44</v>
      </c>
      <c r="B44" s="238">
        <v>35</v>
      </c>
      <c r="C44" s="97" t="s">
        <v>23</v>
      </c>
      <c r="D44" s="236">
        <v>35</v>
      </c>
      <c r="E44" s="236">
        <v>35</v>
      </c>
      <c r="F44" s="236">
        <v>1.82</v>
      </c>
      <c r="G44" s="236">
        <v>0.42</v>
      </c>
      <c r="H44" s="236">
        <v>15.48</v>
      </c>
      <c r="I44" s="236">
        <v>74.900000000000006</v>
      </c>
    </row>
    <row r="45" spans="1:9" ht="80.099999999999994" customHeight="1" thickBot="1" x14ac:dyDescent="0.3">
      <c r="A45" s="299" t="s">
        <v>27</v>
      </c>
      <c r="B45" s="299"/>
      <c r="C45" s="299"/>
      <c r="D45" s="299"/>
      <c r="E45" s="299"/>
      <c r="F45" s="164">
        <f>F26+F33+F40+F43+F44</f>
        <v>29.239999999999995</v>
      </c>
      <c r="G45" s="164">
        <f>G26+G33+G40+G43+G44</f>
        <v>25.03</v>
      </c>
      <c r="H45" s="164">
        <f>H26+H33+H40+H43+H44</f>
        <v>105.54</v>
      </c>
      <c r="I45" s="164">
        <f>I26+I33+I40+I43+I44</f>
        <v>770.13</v>
      </c>
    </row>
    <row r="46" spans="1:9" ht="80.099999999999994" customHeight="1" thickBot="1" x14ac:dyDescent="0.3">
      <c r="A46" s="299" t="s">
        <v>24</v>
      </c>
      <c r="B46" s="299"/>
      <c r="C46" s="299"/>
      <c r="D46" s="299"/>
      <c r="E46" s="299"/>
      <c r="F46" s="299"/>
      <c r="G46" s="299"/>
      <c r="H46" s="299"/>
      <c r="I46" s="299"/>
    </row>
    <row r="47" spans="1:9" ht="80.099999999999994" customHeight="1" thickBot="1" x14ac:dyDescent="0.3">
      <c r="A47" s="291" t="s">
        <v>239</v>
      </c>
      <c r="B47" s="295">
        <v>20</v>
      </c>
      <c r="C47" s="110" t="s">
        <v>283</v>
      </c>
      <c r="D47" s="111">
        <v>3</v>
      </c>
      <c r="E47" s="111">
        <v>1.8</v>
      </c>
      <c r="F47" s="111"/>
      <c r="G47" s="111"/>
      <c r="H47" s="111"/>
      <c r="I47" s="111"/>
    </row>
    <row r="48" spans="1:9" ht="80.099999999999994" customHeight="1" thickBot="1" x14ac:dyDescent="0.3">
      <c r="A48" s="311"/>
      <c r="B48" s="323"/>
      <c r="C48" s="114" t="s">
        <v>111</v>
      </c>
      <c r="D48" s="112">
        <v>20</v>
      </c>
      <c r="E48" s="112">
        <v>20</v>
      </c>
      <c r="F48" s="112">
        <v>0.56000000000000005</v>
      </c>
      <c r="G48" s="112">
        <v>0.64</v>
      </c>
      <c r="H48" s="112">
        <v>0.94</v>
      </c>
      <c r="I48" s="112">
        <v>11.8</v>
      </c>
    </row>
    <row r="49" spans="1:9" ht="80.099999999999994" customHeight="1" thickBot="1" x14ac:dyDescent="0.95">
      <c r="A49" s="310"/>
      <c r="B49" s="289"/>
      <c r="C49" s="289"/>
      <c r="D49" s="289"/>
      <c r="E49" s="290"/>
      <c r="F49" s="125">
        <f>F48</f>
        <v>0.56000000000000005</v>
      </c>
      <c r="G49" s="125">
        <f>G47+G48</f>
        <v>0.64</v>
      </c>
      <c r="H49" s="125">
        <f>H48</f>
        <v>0.94</v>
      </c>
      <c r="I49" s="125">
        <f>I48</f>
        <v>11.8</v>
      </c>
    </row>
    <row r="50" spans="1:9" ht="80.099999999999994" customHeight="1" thickBot="1" x14ac:dyDescent="0.75">
      <c r="A50" s="303" t="s">
        <v>66</v>
      </c>
      <c r="B50" s="302">
        <v>200</v>
      </c>
      <c r="C50" s="97" t="s">
        <v>67</v>
      </c>
      <c r="D50" s="258">
        <v>20</v>
      </c>
      <c r="E50" s="258">
        <v>20</v>
      </c>
      <c r="F50" s="258">
        <v>1.9</v>
      </c>
      <c r="G50" s="258">
        <v>0.14000000000000001</v>
      </c>
      <c r="H50" s="258">
        <v>14.02</v>
      </c>
      <c r="I50" s="258">
        <v>66.599999999999994</v>
      </c>
    </row>
    <row r="51" spans="1:9" ht="80.099999999999994" customHeight="1" thickBot="1" x14ac:dyDescent="0.75">
      <c r="A51" s="303"/>
      <c r="B51" s="302"/>
      <c r="C51" s="97" t="s">
        <v>11</v>
      </c>
      <c r="D51" s="112">
        <v>5</v>
      </c>
      <c r="E51" s="112">
        <v>5</v>
      </c>
      <c r="F51" s="112">
        <v>0.02</v>
      </c>
      <c r="G51" s="112">
        <v>3.92</v>
      </c>
      <c r="H51" s="112">
        <v>0.02</v>
      </c>
      <c r="I51" s="112">
        <v>36.700000000000003</v>
      </c>
    </row>
    <row r="52" spans="1:9" ht="80.099999999999994" customHeight="1" thickBot="1" x14ac:dyDescent="0.75">
      <c r="A52" s="303"/>
      <c r="B52" s="302"/>
      <c r="C52" s="97" t="s">
        <v>40</v>
      </c>
      <c r="D52" s="258">
        <v>100</v>
      </c>
      <c r="E52" s="258">
        <v>100</v>
      </c>
      <c r="F52" s="258">
        <v>2.8</v>
      </c>
      <c r="G52" s="258">
        <v>3.2</v>
      </c>
      <c r="H52" s="258">
        <v>4.7</v>
      </c>
      <c r="I52" s="258">
        <v>59</v>
      </c>
    </row>
    <row r="53" spans="1:9" ht="80.099999999999994" customHeight="1" thickBot="1" x14ac:dyDescent="0.75">
      <c r="A53" s="303"/>
      <c r="B53" s="302"/>
      <c r="C53" s="97" t="s">
        <v>39</v>
      </c>
      <c r="D53" s="258">
        <v>3</v>
      </c>
      <c r="E53" s="258">
        <v>3</v>
      </c>
      <c r="F53" s="258"/>
      <c r="G53" s="258"/>
      <c r="H53" s="258">
        <v>2.86</v>
      </c>
      <c r="I53" s="258">
        <v>11.7</v>
      </c>
    </row>
    <row r="54" spans="1:9" ht="80.099999999999994" customHeight="1" thickBot="1" x14ac:dyDescent="0.75">
      <c r="A54" s="300"/>
      <c r="B54" s="300"/>
      <c r="C54" s="300"/>
      <c r="D54" s="300"/>
      <c r="E54" s="300"/>
      <c r="F54" s="125">
        <f>SUM(F50:F53)</f>
        <v>4.72</v>
      </c>
      <c r="G54" s="125">
        <f>SUM(G50:G53)</f>
        <v>7.26</v>
      </c>
      <c r="H54" s="125">
        <f>SUM(H50:H53)</f>
        <v>21.599999999999998</v>
      </c>
      <c r="I54" s="125">
        <f>SUM(I50:I53)</f>
        <v>174</v>
      </c>
    </row>
    <row r="55" spans="1:9" ht="80.099999999999994" customHeight="1" thickBot="1" x14ac:dyDescent="0.75">
      <c r="A55" s="381" t="s">
        <v>57</v>
      </c>
      <c r="B55" s="299">
        <v>200</v>
      </c>
      <c r="C55" s="97" t="s">
        <v>35</v>
      </c>
      <c r="D55" s="210">
        <v>1</v>
      </c>
      <c r="E55" s="210">
        <v>1</v>
      </c>
      <c r="F55" s="123"/>
      <c r="G55" s="123"/>
      <c r="H55" s="123"/>
      <c r="I55" s="123">
        <v>3.0000000000000001E-3</v>
      </c>
    </row>
    <row r="56" spans="1:9" ht="80.099999999999994" customHeight="1" thickBot="1" x14ac:dyDescent="0.75">
      <c r="A56" s="381"/>
      <c r="B56" s="299"/>
      <c r="C56" s="97" t="s">
        <v>40</v>
      </c>
      <c r="D56" s="123">
        <v>100</v>
      </c>
      <c r="E56" s="123">
        <v>100</v>
      </c>
      <c r="F56" s="123">
        <v>2.8</v>
      </c>
      <c r="G56" s="123">
        <v>3.2</v>
      </c>
      <c r="H56" s="123">
        <v>4.7</v>
      </c>
      <c r="I56" s="123">
        <v>59</v>
      </c>
    </row>
    <row r="57" spans="1:9" ht="80.099999999999994" customHeight="1" thickBot="1" x14ac:dyDescent="0.75">
      <c r="A57" s="381"/>
      <c r="B57" s="299"/>
      <c r="C57" s="97" t="s">
        <v>39</v>
      </c>
      <c r="D57" s="158">
        <v>10</v>
      </c>
      <c r="E57" s="158">
        <v>10</v>
      </c>
      <c r="F57" s="158"/>
      <c r="G57" s="158"/>
      <c r="H57" s="158">
        <v>9.5500000000000007</v>
      </c>
      <c r="I57" s="158">
        <v>39</v>
      </c>
    </row>
    <row r="58" spans="1:9" ht="80.099999999999994" customHeight="1" thickBot="1" x14ac:dyDescent="0.75">
      <c r="A58" s="300"/>
      <c r="B58" s="300"/>
      <c r="C58" s="300"/>
      <c r="D58" s="300"/>
      <c r="E58" s="300"/>
      <c r="F58" s="125">
        <f>SUM(F55:F57)</f>
        <v>2.8</v>
      </c>
      <c r="G58" s="125">
        <f t="shared" ref="G58:I58" si="3">SUM(G55:G57)</f>
        <v>3.2</v>
      </c>
      <c r="H58" s="125">
        <f t="shared" si="3"/>
        <v>14.25</v>
      </c>
      <c r="I58" s="125">
        <f t="shared" si="3"/>
        <v>98.003</v>
      </c>
    </row>
    <row r="59" spans="1:9" ht="80.099999999999994" customHeight="1" thickBot="1" x14ac:dyDescent="0.75">
      <c r="A59" s="106" t="s">
        <v>74</v>
      </c>
      <c r="B59" s="125">
        <v>15</v>
      </c>
      <c r="C59" s="102" t="s">
        <v>75</v>
      </c>
      <c r="D59" s="123">
        <v>15</v>
      </c>
      <c r="E59" s="123">
        <v>15</v>
      </c>
      <c r="F59" s="123">
        <v>0.91</v>
      </c>
      <c r="G59" s="123">
        <v>4.63</v>
      </c>
      <c r="H59" s="123">
        <v>8.67</v>
      </c>
      <c r="I59" s="123">
        <v>79.349999999999994</v>
      </c>
    </row>
    <row r="60" spans="1:9" ht="80.099999999999994" customHeight="1" thickBot="1" x14ac:dyDescent="0.75">
      <c r="A60" s="300"/>
      <c r="B60" s="300"/>
      <c r="C60" s="300"/>
      <c r="D60" s="300"/>
      <c r="E60" s="300"/>
      <c r="F60" s="300"/>
      <c r="G60" s="300"/>
      <c r="H60" s="300"/>
      <c r="I60" s="300"/>
    </row>
    <row r="61" spans="1:9" ht="80.099999999999994" customHeight="1" thickBot="1" x14ac:dyDescent="0.75">
      <c r="A61" s="106" t="s">
        <v>45</v>
      </c>
      <c r="B61" s="125">
        <v>30</v>
      </c>
      <c r="C61" s="110" t="s">
        <v>12</v>
      </c>
      <c r="D61" s="123">
        <v>30</v>
      </c>
      <c r="E61" s="123">
        <v>30</v>
      </c>
      <c r="F61" s="123">
        <v>2.13</v>
      </c>
      <c r="G61" s="123">
        <v>0.33</v>
      </c>
      <c r="H61" s="123">
        <v>13.9</v>
      </c>
      <c r="I61" s="123">
        <v>68.7</v>
      </c>
    </row>
    <row r="62" spans="1:9" ht="80.099999999999994" customHeight="1" thickBot="1" x14ac:dyDescent="0.75">
      <c r="A62" s="299" t="s">
        <v>29</v>
      </c>
      <c r="B62" s="299"/>
      <c r="C62" s="299"/>
      <c r="D62" s="299"/>
      <c r="E62" s="299"/>
      <c r="F62" s="125">
        <f>F49+F54+F58+F59+F61</f>
        <v>11.119999999999997</v>
      </c>
      <c r="G62" s="125">
        <f>G49+G54+G58+G59+G61</f>
        <v>16.059999999999999</v>
      </c>
      <c r="H62" s="125">
        <f>H49+H54+H58+H59+H61</f>
        <v>59.36</v>
      </c>
      <c r="I62" s="125">
        <f>I49+I54+I58+I59+I61</f>
        <v>431.85300000000001</v>
      </c>
    </row>
    <row r="63" spans="1:9" ht="80.099999999999994" customHeight="1" thickBot="1" x14ac:dyDescent="0.75">
      <c r="A63" s="299" t="s">
        <v>30</v>
      </c>
      <c r="B63" s="299"/>
      <c r="C63" s="299"/>
      <c r="D63" s="299"/>
      <c r="E63" s="299"/>
      <c r="F63" s="125">
        <f>F17+F19+F45+F62</f>
        <v>47.429999999999993</v>
      </c>
      <c r="G63" s="125">
        <f>G17+G19+G45+G62</f>
        <v>47.94</v>
      </c>
      <c r="H63" s="125">
        <f>H17+H19+H45+H62</f>
        <v>239.13</v>
      </c>
      <c r="I63" s="125">
        <f>I17+I19+I45+I62</f>
        <v>1583.3130000000001</v>
      </c>
    </row>
    <row r="64" spans="1:9" ht="30" customHeight="1" x14ac:dyDescent="0.35">
      <c r="A64" s="13"/>
      <c r="B64" s="13"/>
      <c r="C64" s="14"/>
      <c r="D64" s="15"/>
      <c r="E64" s="15"/>
      <c r="F64" s="15"/>
      <c r="G64" s="15"/>
      <c r="H64" s="15"/>
      <c r="I64" s="15"/>
    </row>
  </sheetData>
  <mergeCells count="39">
    <mergeCell ref="A9:A10"/>
    <mergeCell ref="A13:I13"/>
    <mergeCell ref="A62:E62"/>
    <mergeCell ref="A63:E63"/>
    <mergeCell ref="A11:E11"/>
    <mergeCell ref="A17:E17"/>
    <mergeCell ref="B55:B57"/>
    <mergeCell ref="A43:E43"/>
    <mergeCell ref="A45:E45"/>
    <mergeCell ref="A46:I46"/>
    <mergeCell ref="B41:B42"/>
    <mergeCell ref="A21:A25"/>
    <mergeCell ref="B21:B25"/>
    <mergeCell ref="A33:E33"/>
    <mergeCell ref="A54:E54"/>
    <mergeCell ref="A47:A48"/>
    <mergeCell ref="A60:I60"/>
    <mergeCell ref="A20:I20"/>
    <mergeCell ref="A18:I18"/>
    <mergeCell ref="A16:E16"/>
    <mergeCell ref="A14:A15"/>
    <mergeCell ref="B14:B15"/>
    <mergeCell ref="B47:B48"/>
    <mergeCell ref="G4:H4"/>
    <mergeCell ref="A58:E58"/>
    <mergeCell ref="A55:A57"/>
    <mergeCell ref="A27:A32"/>
    <mergeCell ref="A26:E26"/>
    <mergeCell ref="A40:E40"/>
    <mergeCell ref="A41:A42"/>
    <mergeCell ref="B27:B32"/>
    <mergeCell ref="A34:A39"/>
    <mergeCell ref="B34:B39"/>
    <mergeCell ref="A50:A53"/>
    <mergeCell ref="B50:B53"/>
    <mergeCell ref="A49:E49"/>
    <mergeCell ref="A6:I6"/>
    <mergeCell ref="A8:I8"/>
    <mergeCell ref="B9:B10"/>
  </mergeCells>
  <pageMargins left="0.7" right="0.7" top="0.75" bottom="0.75" header="0.3" footer="0.3"/>
  <pageSetup paperSize="9" scale="14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3"/>
  <sheetViews>
    <sheetView view="pageBreakPreview" topLeftCell="A61" zoomScale="31" zoomScaleNormal="100" zoomScaleSheetLayoutView="31" workbookViewId="0">
      <selection activeCell="B4" sqref="B4"/>
    </sheetView>
  </sheetViews>
  <sheetFormatPr defaultRowHeight="15" x14ac:dyDescent="0.25"/>
  <cols>
    <col min="1" max="1" width="115.7109375" customWidth="1"/>
    <col min="2" max="2" width="40.710937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114" customHeight="1" x14ac:dyDescent="1.05">
      <c r="A3" s="122"/>
      <c r="B3" s="90"/>
      <c r="C3" s="85" t="s">
        <v>206</v>
      </c>
      <c r="D3" s="87"/>
      <c r="E3" s="91"/>
      <c r="F3" s="91"/>
      <c r="G3" s="91"/>
      <c r="H3" s="91"/>
      <c r="I3" s="92" t="s">
        <v>338</v>
      </c>
    </row>
    <row r="4" spans="1:9" ht="65.25" thickBot="1" x14ac:dyDescent="0.95">
      <c r="A4" s="122"/>
      <c r="B4" s="107"/>
      <c r="C4" s="107" t="s">
        <v>228</v>
      </c>
      <c r="D4" s="107"/>
      <c r="E4" s="91"/>
      <c r="F4" s="91"/>
      <c r="G4" s="312" t="s">
        <v>268</v>
      </c>
      <c r="H4" s="313"/>
      <c r="I4" s="91"/>
    </row>
    <row r="5" spans="1:9" ht="19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39">
        <f>F8</f>
        <v>0.56000000000000005</v>
      </c>
      <c r="G9" s="139">
        <f>G7+G8</f>
        <v>0.64</v>
      </c>
      <c r="H9" s="139">
        <f>H8</f>
        <v>0.94</v>
      </c>
      <c r="I9" s="139">
        <f>I8</f>
        <v>11.8</v>
      </c>
    </row>
    <row r="10" spans="1:9" ht="80.099999999999994" customHeight="1" thickBot="1" x14ac:dyDescent="0.3">
      <c r="A10" s="143" t="s">
        <v>113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47.68</v>
      </c>
    </row>
    <row r="11" spans="1:9" ht="80.099999999999994" customHeight="1" thickBot="1" x14ac:dyDescent="1.1000000000000001">
      <c r="A11" s="396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3">
      <c r="A12" s="291" t="s">
        <v>76</v>
      </c>
      <c r="B12" s="295">
        <v>150</v>
      </c>
      <c r="C12" s="110" t="s">
        <v>63</v>
      </c>
      <c r="D12" s="111">
        <v>25</v>
      </c>
      <c r="E12" s="111">
        <v>25</v>
      </c>
      <c r="F12" s="111">
        <v>1.75</v>
      </c>
      <c r="G12" s="111">
        <v>0.25</v>
      </c>
      <c r="H12" s="111">
        <v>17.850000000000001</v>
      </c>
      <c r="I12" s="111">
        <v>82.5</v>
      </c>
    </row>
    <row r="13" spans="1:9" ht="80.099999999999994" customHeight="1" thickBot="1" x14ac:dyDescent="0.3">
      <c r="A13" s="293"/>
      <c r="B13" s="293"/>
      <c r="C13" s="114" t="s">
        <v>315</v>
      </c>
      <c r="D13" s="112">
        <v>5</v>
      </c>
      <c r="E13" s="112">
        <v>5</v>
      </c>
      <c r="F13" s="112">
        <v>0.03</v>
      </c>
      <c r="G13" s="112"/>
      <c r="H13" s="112">
        <v>3.54</v>
      </c>
      <c r="I13" s="112">
        <v>13.8</v>
      </c>
    </row>
    <row r="14" spans="1:9" ht="80.099999999999994" customHeight="1" thickBot="1" x14ac:dyDescent="0.75">
      <c r="A14" s="293"/>
      <c r="B14" s="293"/>
      <c r="C14" s="97" t="s">
        <v>39</v>
      </c>
      <c r="D14" s="140">
        <v>3</v>
      </c>
      <c r="E14" s="140">
        <v>3</v>
      </c>
      <c r="F14" s="140"/>
      <c r="G14" s="140"/>
      <c r="H14" s="140">
        <v>2.86</v>
      </c>
      <c r="I14" s="140">
        <v>11.7</v>
      </c>
    </row>
    <row r="15" spans="1:9" ht="80.099999999999994" customHeight="1" thickBot="1" x14ac:dyDescent="0.3">
      <c r="A15" s="293"/>
      <c r="B15" s="293"/>
      <c r="C15" s="114" t="s">
        <v>126</v>
      </c>
      <c r="D15" s="112">
        <v>5</v>
      </c>
      <c r="E15" s="112">
        <v>5</v>
      </c>
      <c r="F15" s="112">
        <v>0.22</v>
      </c>
      <c r="G15" s="112"/>
      <c r="H15" s="112">
        <v>0.31</v>
      </c>
      <c r="I15" s="112">
        <v>13.95</v>
      </c>
    </row>
    <row r="16" spans="1:9" ht="80.099999999999994" customHeight="1" thickBot="1" x14ac:dyDescent="0.75">
      <c r="A16" s="293"/>
      <c r="B16" s="293"/>
      <c r="C16" s="97" t="s">
        <v>40</v>
      </c>
      <c r="D16" s="199">
        <v>120</v>
      </c>
      <c r="E16" s="199">
        <v>120</v>
      </c>
      <c r="F16" s="199">
        <v>3.36</v>
      </c>
      <c r="G16" s="199">
        <v>3.84</v>
      </c>
      <c r="H16" s="199">
        <v>5.64</v>
      </c>
      <c r="I16" s="199">
        <v>70.8</v>
      </c>
    </row>
    <row r="17" spans="1:9" ht="80.099999999999994" customHeight="1" thickBot="1" x14ac:dyDescent="0.75">
      <c r="A17" s="294"/>
      <c r="B17" s="294"/>
      <c r="C17" s="97" t="s">
        <v>11</v>
      </c>
      <c r="D17" s="259">
        <v>5</v>
      </c>
      <c r="E17" s="259">
        <v>5</v>
      </c>
      <c r="F17" s="259">
        <v>0.02</v>
      </c>
      <c r="G17" s="259">
        <v>3.92</v>
      </c>
      <c r="H17" s="259">
        <v>0.02</v>
      </c>
      <c r="I17" s="259">
        <v>36.700000000000003</v>
      </c>
    </row>
    <row r="18" spans="1:9" ht="80.099999999999994" customHeight="1" thickBot="1" x14ac:dyDescent="0.75">
      <c r="A18" s="300"/>
      <c r="B18" s="300"/>
      <c r="C18" s="300"/>
      <c r="D18" s="300"/>
      <c r="E18" s="300"/>
      <c r="F18" s="139">
        <f t="shared" ref="F18:I18" si="0">SUM(F12:F17)</f>
        <v>5.379999999999999</v>
      </c>
      <c r="G18" s="139">
        <f t="shared" si="0"/>
        <v>8.01</v>
      </c>
      <c r="H18" s="139">
        <f t="shared" si="0"/>
        <v>30.22</v>
      </c>
      <c r="I18" s="139">
        <f t="shared" si="0"/>
        <v>229.45</v>
      </c>
    </row>
    <row r="19" spans="1:9" ht="80.099999999999994" customHeight="1" thickBot="1" x14ac:dyDescent="0.3">
      <c r="A19" s="291" t="s">
        <v>366</v>
      </c>
      <c r="B19" s="347" t="s">
        <v>252</v>
      </c>
      <c r="C19" s="110" t="s">
        <v>12</v>
      </c>
      <c r="D19" s="223">
        <v>25</v>
      </c>
      <c r="E19" s="223">
        <v>25</v>
      </c>
      <c r="F19" s="223">
        <v>1.77</v>
      </c>
      <c r="G19" s="223">
        <v>0.27</v>
      </c>
      <c r="H19" s="223">
        <v>11.6</v>
      </c>
      <c r="I19" s="223">
        <v>57.25</v>
      </c>
    </row>
    <row r="20" spans="1:9" ht="80.099999999999994" customHeight="1" thickBot="1" x14ac:dyDescent="0.3">
      <c r="A20" s="292"/>
      <c r="B20" s="348"/>
      <c r="C20" s="110" t="s">
        <v>349</v>
      </c>
      <c r="D20" s="223">
        <v>5</v>
      </c>
      <c r="E20" s="223">
        <v>5</v>
      </c>
      <c r="F20" s="223">
        <v>1.3</v>
      </c>
      <c r="G20" s="223">
        <v>1.35</v>
      </c>
      <c r="H20" s="223"/>
      <c r="I20" s="223">
        <v>17.350000000000001</v>
      </c>
    </row>
    <row r="21" spans="1:9" ht="80.099999999999994" customHeight="1" thickBot="1" x14ac:dyDescent="0.75">
      <c r="A21" s="300"/>
      <c r="B21" s="300"/>
      <c r="C21" s="300"/>
      <c r="D21" s="300"/>
      <c r="E21" s="300"/>
      <c r="F21" s="139">
        <f>SUM(F19:F20)</f>
        <v>3.0700000000000003</v>
      </c>
      <c r="G21" s="139">
        <f>SUM(G19:G20)</f>
        <v>1.62</v>
      </c>
      <c r="H21" s="139">
        <f>SUM(H19:H20)</f>
        <v>11.6</v>
      </c>
      <c r="I21" s="139">
        <f>SUM(I19:I20)</f>
        <v>74.599999999999994</v>
      </c>
    </row>
    <row r="22" spans="1:9" ht="80.099999999999994" customHeight="1" thickBot="1" x14ac:dyDescent="0.75">
      <c r="A22" s="303" t="s">
        <v>114</v>
      </c>
      <c r="B22" s="302">
        <v>150</v>
      </c>
      <c r="C22" s="97" t="s">
        <v>38</v>
      </c>
      <c r="D22" s="206">
        <v>1</v>
      </c>
      <c r="E22" s="206">
        <v>1</v>
      </c>
      <c r="F22" s="206"/>
      <c r="G22" s="206"/>
      <c r="H22" s="206">
        <v>0.64</v>
      </c>
      <c r="I22" s="206">
        <v>2.94</v>
      </c>
    </row>
    <row r="23" spans="1:9" ht="80.099999999999994" customHeight="1" thickBot="1" x14ac:dyDescent="0.75">
      <c r="A23" s="303"/>
      <c r="B23" s="302"/>
      <c r="C23" s="97" t="s">
        <v>40</v>
      </c>
      <c r="D23" s="158">
        <v>100</v>
      </c>
      <c r="E23" s="158">
        <v>100</v>
      </c>
      <c r="F23" s="158">
        <v>2.8</v>
      </c>
      <c r="G23" s="158">
        <v>3.2</v>
      </c>
      <c r="H23" s="158">
        <v>4.7</v>
      </c>
      <c r="I23" s="158">
        <v>59</v>
      </c>
    </row>
    <row r="24" spans="1:9" ht="80.099999999999994" customHeight="1" thickBot="1" x14ac:dyDescent="0.75">
      <c r="A24" s="303"/>
      <c r="B24" s="302"/>
      <c r="C24" s="97" t="s">
        <v>39</v>
      </c>
      <c r="D24" s="112">
        <v>8</v>
      </c>
      <c r="E24" s="112">
        <v>8</v>
      </c>
      <c r="F24" s="112"/>
      <c r="G24" s="112"/>
      <c r="H24" s="112">
        <v>7.64</v>
      </c>
      <c r="I24" s="112">
        <v>31.2</v>
      </c>
    </row>
    <row r="25" spans="1:9" ht="80.099999999999994" customHeight="1" thickBot="1" x14ac:dyDescent="0.75">
      <c r="A25" s="300"/>
      <c r="B25" s="300"/>
      <c r="C25" s="300"/>
      <c r="D25" s="300"/>
      <c r="E25" s="300"/>
      <c r="F25" s="139">
        <f>SUM(F22:F24)</f>
        <v>2.8</v>
      </c>
      <c r="G25" s="139">
        <f t="shared" ref="G25:I25" si="1">SUM(G22:G24)</f>
        <v>3.2</v>
      </c>
      <c r="H25" s="139">
        <f t="shared" si="1"/>
        <v>12.98</v>
      </c>
      <c r="I25" s="139">
        <f t="shared" si="1"/>
        <v>93.14</v>
      </c>
    </row>
    <row r="26" spans="1:9" ht="80.099999999999994" customHeight="1" thickBot="1" x14ac:dyDescent="0.3">
      <c r="A26" s="299" t="s">
        <v>28</v>
      </c>
      <c r="B26" s="299"/>
      <c r="C26" s="299"/>
      <c r="D26" s="299"/>
      <c r="E26" s="299"/>
      <c r="F26" s="164">
        <f>F9+F10+F18+F21+F25</f>
        <v>12.45</v>
      </c>
      <c r="G26" s="164">
        <f>G9+G10+G18+G21+G25</f>
        <v>13.469999999999999</v>
      </c>
      <c r="H26" s="164">
        <f>H9+H10+H18+H21+H25</f>
        <v>66.260000000000005</v>
      </c>
      <c r="I26" s="164">
        <f>I9+I10+I18+I21+I25</f>
        <v>456.66999999999996</v>
      </c>
    </row>
    <row r="27" spans="1:9" ht="80.099999999999994" customHeight="1" thickBot="1" x14ac:dyDescent="0.3">
      <c r="A27" s="299" t="s">
        <v>14</v>
      </c>
      <c r="B27" s="299"/>
      <c r="C27" s="299"/>
      <c r="D27" s="299"/>
      <c r="E27" s="299"/>
      <c r="F27" s="299"/>
      <c r="G27" s="299"/>
      <c r="H27" s="299"/>
      <c r="I27" s="299"/>
    </row>
    <row r="28" spans="1:9" ht="80.099999999999994" customHeight="1" thickBot="1" x14ac:dyDescent="0.75">
      <c r="A28" s="95" t="s">
        <v>89</v>
      </c>
      <c r="B28" s="141">
        <v>125</v>
      </c>
      <c r="C28" s="97" t="s">
        <v>287</v>
      </c>
      <c r="D28" s="140">
        <v>125</v>
      </c>
      <c r="E28" s="140">
        <v>125</v>
      </c>
      <c r="F28" s="140"/>
      <c r="G28" s="140"/>
      <c r="H28" s="119">
        <v>8.75</v>
      </c>
      <c r="I28" s="119">
        <v>35</v>
      </c>
    </row>
    <row r="29" spans="1:9" ht="80.099999999999994" customHeight="1" thickBot="1" x14ac:dyDescent="0.3">
      <c r="A29" s="315" t="s">
        <v>15</v>
      </c>
      <c r="B29" s="316"/>
      <c r="C29" s="316"/>
      <c r="D29" s="316"/>
      <c r="E29" s="316"/>
      <c r="F29" s="316"/>
      <c r="G29" s="316"/>
      <c r="H29" s="316"/>
      <c r="I29" s="317"/>
    </row>
    <row r="30" spans="1:9" ht="80.099999999999994" customHeight="1" thickBot="1" x14ac:dyDescent="0.3">
      <c r="A30" s="291" t="s">
        <v>241</v>
      </c>
      <c r="B30" s="295">
        <v>40</v>
      </c>
      <c r="C30" s="113" t="s">
        <v>21</v>
      </c>
      <c r="D30" s="111">
        <v>10</v>
      </c>
      <c r="E30" s="111">
        <v>8</v>
      </c>
      <c r="F30" s="111">
        <v>0.02</v>
      </c>
      <c r="G30" s="111"/>
      <c r="H30" s="111">
        <v>0.57999999999999996</v>
      </c>
      <c r="I30" s="111">
        <v>2.7</v>
      </c>
    </row>
    <row r="31" spans="1:9" ht="80.099999999999994" customHeight="1" thickBot="1" x14ac:dyDescent="0.75">
      <c r="A31" s="293"/>
      <c r="B31" s="293"/>
      <c r="C31" s="114" t="s">
        <v>17</v>
      </c>
      <c r="D31" s="200">
        <v>4</v>
      </c>
      <c r="E31" s="200">
        <v>4</v>
      </c>
      <c r="F31" s="200"/>
      <c r="G31" s="200">
        <v>3.75</v>
      </c>
      <c r="H31" s="200"/>
      <c r="I31" s="200">
        <v>34.92</v>
      </c>
    </row>
    <row r="32" spans="1:9" ht="80.099999999999994" customHeight="1" thickBot="1" x14ac:dyDescent="0.75">
      <c r="A32" s="293"/>
      <c r="B32" s="293"/>
      <c r="C32" s="102" t="s">
        <v>19</v>
      </c>
      <c r="D32" s="140">
        <v>20</v>
      </c>
      <c r="E32" s="140">
        <v>14</v>
      </c>
      <c r="F32" s="140">
        <v>0.25</v>
      </c>
      <c r="G32" s="140">
        <v>0.06</v>
      </c>
      <c r="H32" s="140">
        <v>2.2799999999999998</v>
      </c>
      <c r="I32" s="140">
        <v>11.2</v>
      </c>
    </row>
    <row r="33" spans="1:9" ht="80.099999999999994" customHeight="1" thickBot="1" x14ac:dyDescent="0.75">
      <c r="A33" s="293"/>
      <c r="B33" s="293"/>
      <c r="C33" s="114" t="s">
        <v>20</v>
      </c>
      <c r="D33" s="155">
        <v>5</v>
      </c>
      <c r="E33" s="155">
        <v>4</v>
      </c>
      <c r="F33" s="155">
        <v>0.06</v>
      </c>
      <c r="G33" s="155"/>
      <c r="H33" s="155">
        <v>0.37</v>
      </c>
      <c r="I33" s="155">
        <v>1.7</v>
      </c>
    </row>
    <row r="34" spans="1:9" ht="80.099999999999994" customHeight="1" thickBot="1" x14ac:dyDescent="0.75">
      <c r="A34" s="293"/>
      <c r="B34" s="293"/>
      <c r="C34" s="114" t="s">
        <v>318</v>
      </c>
      <c r="D34" s="155">
        <v>20</v>
      </c>
      <c r="E34" s="155">
        <v>16</v>
      </c>
      <c r="F34" s="155">
        <v>0.28999999999999998</v>
      </c>
      <c r="G34" s="155">
        <v>0.01</v>
      </c>
      <c r="H34" s="155">
        <v>0.75</v>
      </c>
      <c r="I34" s="155">
        <v>4.33</v>
      </c>
    </row>
    <row r="35" spans="1:9" ht="80.099999999999994" customHeight="1" thickBot="1" x14ac:dyDescent="0.3">
      <c r="A35" s="294"/>
      <c r="B35" s="294"/>
      <c r="C35" s="114" t="s">
        <v>298</v>
      </c>
      <c r="D35" s="112">
        <v>15</v>
      </c>
      <c r="E35" s="112">
        <v>12</v>
      </c>
      <c r="F35" s="112">
        <v>0.18</v>
      </c>
      <c r="G35" s="112"/>
      <c r="H35" s="112">
        <v>1.1200000000000001</v>
      </c>
      <c r="I35" s="112">
        <v>5.03</v>
      </c>
    </row>
    <row r="36" spans="1:9" ht="80.099999999999994" customHeight="1" thickBot="1" x14ac:dyDescent="0.75">
      <c r="A36" s="300"/>
      <c r="B36" s="300"/>
      <c r="C36" s="300"/>
      <c r="D36" s="300"/>
      <c r="E36" s="300"/>
      <c r="F36" s="139">
        <f>SUM(F30:F35)</f>
        <v>0.8</v>
      </c>
      <c r="G36" s="139">
        <f t="shared" ref="G36:H36" si="2">SUM(G30:G35)</f>
        <v>3.82</v>
      </c>
      <c r="H36" s="139">
        <f t="shared" si="2"/>
        <v>5.0999999999999996</v>
      </c>
      <c r="I36" s="283">
        <f>SUM(I30:I35)</f>
        <v>59.88000000000001</v>
      </c>
    </row>
    <row r="37" spans="1:9" ht="80.099999999999994" customHeight="1" thickBot="1" x14ac:dyDescent="0.75">
      <c r="A37" s="291" t="s">
        <v>323</v>
      </c>
      <c r="B37" s="295">
        <v>150</v>
      </c>
      <c r="C37" s="113" t="s">
        <v>319</v>
      </c>
      <c r="D37" s="140">
        <v>7</v>
      </c>
      <c r="E37" s="140">
        <v>7</v>
      </c>
      <c r="F37" s="140">
        <v>0.81</v>
      </c>
      <c r="G37" s="140">
        <v>0.23</v>
      </c>
      <c r="H37" s="140">
        <v>4.66</v>
      </c>
      <c r="I37" s="140">
        <v>24.4</v>
      </c>
    </row>
    <row r="38" spans="1:9" ht="80.099999999999994" customHeight="1" thickBot="1" x14ac:dyDescent="0.75">
      <c r="A38" s="352"/>
      <c r="B38" s="352"/>
      <c r="C38" s="142" t="s">
        <v>317</v>
      </c>
      <c r="D38" s="265">
        <v>60</v>
      </c>
      <c r="E38" s="265">
        <v>42</v>
      </c>
      <c r="F38" s="265">
        <v>8.4</v>
      </c>
      <c r="G38" s="265">
        <v>4.1399999999999997</v>
      </c>
      <c r="H38" s="265"/>
      <c r="I38" s="265">
        <v>70.56</v>
      </c>
    </row>
    <row r="39" spans="1:9" ht="80.099999999999994" customHeight="1" thickBot="1" x14ac:dyDescent="0.75">
      <c r="A39" s="352"/>
      <c r="B39" s="352"/>
      <c r="C39" s="102" t="s">
        <v>19</v>
      </c>
      <c r="D39" s="267">
        <v>40</v>
      </c>
      <c r="E39" s="267">
        <v>28</v>
      </c>
      <c r="F39" s="267">
        <v>0.5</v>
      </c>
      <c r="G39" s="267">
        <v>0.11</v>
      </c>
      <c r="H39" s="267">
        <v>4.5599999999999996</v>
      </c>
      <c r="I39" s="267">
        <v>22.4</v>
      </c>
    </row>
    <row r="40" spans="1:9" ht="80.099999999999994" customHeight="1" thickBot="1" x14ac:dyDescent="0.3">
      <c r="A40" s="352"/>
      <c r="B40" s="352"/>
      <c r="C40" s="113" t="s">
        <v>21</v>
      </c>
      <c r="D40" s="150">
        <v>10</v>
      </c>
      <c r="E40" s="150">
        <v>8</v>
      </c>
      <c r="F40" s="150">
        <v>0.02</v>
      </c>
      <c r="G40" s="150"/>
      <c r="H40" s="150">
        <v>0.57999999999999996</v>
      </c>
      <c r="I40" s="150">
        <v>2.7</v>
      </c>
    </row>
    <row r="41" spans="1:9" ht="80.099999999999994" customHeight="1" thickBot="1" x14ac:dyDescent="0.3">
      <c r="A41" s="353"/>
      <c r="B41" s="353"/>
      <c r="C41" s="114" t="s">
        <v>20</v>
      </c>
      <c r="D41" s="150">
        <v>8</v>
      </c>
      <c r="E41" s="150">
        <v>7</v>
      </c>
      <c r="F41" s="150">
        <v>0.09</v>
      </c>
      <c r="G41" s="150"/>
      <c r="H41" s="150">
        <v>0.64</v>
      </c>
      <c r="I41" s="150">
        <v>2.9</v>
      </c>
    </row>
    <row r="42" spans="1:9" ht="80.099999999999994" customHeight="1" thickBot="1" x14ac:dyDescent="0.75">
      <c r="A42" s="300"/>
      <c r="B42" s="300"/>
      <c r="C42" s="300"/>
      <c r="D42" s="300"/>
      <c r="E42" s="300"/>
      <c r="F42" s="139">
        <f>SUM(F37:F41)</f>
        <v>9.82</v>
      </c>
      <c r="G42" s="139">
        <f>SUM(G37:G41)</f>
        <v>4.4800000000000004</v>
      </c>
      <c r="H42" s="139">
        <f>SUM(H37:H41)</f>
        <v>10.44</v>
      </c>
      <c r="I42" s="139">
        <f>SUM(I37:I41)</f>
        <v>122.96000000000002</v>
      </c>
    </row>
    <row r="43" spans="1:9" ht="80.099999999999994" customHeight="1" thickBot="1" x14ac:dyDescent="0.3">
      <c r="A43" s="291" t="s">
        <v>352</v>
      </c>
      <c r="B43" s="295">
        <v>150</v>
      </c>
      <c r="C43" s="110" t="s">
        <v>321</v>
      </c>
      <c r="D43" s="241">
        <v>45</v>
      </c>
      <c r="E43" s="241">
        <v>45</v>
      </c>
      <c r="F43" s="241">
        <v>4.72</v>
      </c>
      <c r="G43" s="241">
        <v>1.03</v>
      </c>
      <c r="H43" s="241">
        <v>28.62</v>
      </c>
      <c r="I43" s="241">
        <v>146.25</v>
      </c>
    </row>
    <row r="44" spans="1:9" ht="80.099999999999994" customHeight="1" thickBot="1" x14ac:dyDescent="0.75">
      <c r="A44" s="293"/>
      <c r="B44" s="293"/>
      <c r="C44" s="97" t="s">
        <v>11</v>
      </c>
      <c r="D44" s="112">
        <v>7</v>
      </c>
      <c r="E44" s="112">
        <v>7</v>
      </c>
      <c r="F44" s="112">
        <v>0.03</v>
      </c>
      <c r="G44" s="112">
        <v>5.5</v>
      </c>
      <c r="H44" s="112">
        <v>0.03</v>
      </c>
      <c r="I44" s="112">
        <v>51.38</v>
      </c>
    </row>
    <row r="45" spans="1:9" ht="80.099999999999994" customHeight="1" thickBot="1" x14ac:dyDescent="0.75">
      <c r="A45" s="293"/>
      <c r="B45" s="293"/>
      <c r="C45" s="257" t="s">
        <v>317</v>
      </c>
      <c r="D45" s="241">
        <v>35</v>
      </c>
      <c r="E45" s="241">
        <v>35</v>
      </c>
      <c r="F45" s="241">
        <v>7</v>
      </c>
      <c r="G45" s="241">
        <v>3.91</v>
      </c>
      <c r="H45" s="241"/>
      <c r="I45" s="241">
        <v>58.8</v>
      </c>
    </row>
    <row r="46" spans="1:9" ht="80.099999999999994" customHeight="1" thickBot="1" x14ac:dyDescent="0.3">
      <c r="A46" s="293"/>
      <c r="B46" s="293"/>
      <c r="C46" s="114" t="s">
        <v>20</v>
      </c>
      <c r="D46" s="112">
        <v>5</v>
      </c>
      <c r="E46" s="112">
        <v>4</v>
      </c>
      <c r="F46" s="112">
        <v>0.06</v>
      </c>
      <c r="G46" s="112"/>
      <c r="H46" s="112">
        <v>0.36</v>
      </c>
      <c r="I46" s="112">
        <v>1.65</v>
      </c>
    </row>
    <row r="47" spans="1:9" ht="80.099999999999994" customHeight="1" thickBot="1" x14ac:dyDescent="0.3">
      <c r="A47" s="293"/>
      <c r="B47" s="293"/>
      <c r="C47" s="113" t="s">
        <v>21</v>
      </c>
      <c r="D47" s="112">
        <v>10</v>
      </c>
      <c r="E47" s="112">
        <v>8</v>
      </c>
      <c r="F47" s="112">
        <v>0.02</v>
      </c>
      <c r="G47" s="112">
        <v>0.01</v>
      </c>
      <c r="H47" s="112">
        <v>0.56999999999999995</v>
      </c>
      <c r="I47" s="112">
        <v>2.7</v>
      </c>
    </row>
    <row r="48" spans="1:9" ht="80.099999999999994" customHeight="1" thickBot="1" x14ac:dyDescent="0.75">
      <c r="A48" s="300"/>
      <c r="B48" s="300"/>
      <c r="C48" s="300"/>
      <c r="D48" s="300"/>
      <c r="E48" s="300"/>
      <c r="F48" s="139">
        <f>SUM(F43:F47)</f>
        <v>11.83</v>
      </c>
      <c r="G48" s="139">
        <f>SUM(G43:G47)</f>
        <v>10.450000000000001</v>
      </c>
      <c r="H48" s="139">
        <f>SUM(H43:H47)</f>
        <v>29.580000000000002</v>
      </c>
      <c r="I48" s="139">
        <f>SUM(I43:I47)</f>
        <v>260.77999999999997</v>
      </c>
    </row>
    <row r="49" spans="1:9" ht="80.099999999999994" customHeight="1" thickBot="1" x14ac:dyDescent="0.75">
      <c r="A49" s="291" t="s">
        <v>43</v>
      </c>
      <c r="B49" s="295">
        <v>150</v>
      </c>
      <c r="C49" s="97" t="s">
        <v>267</v>
      </c>
      <c r="D49" s="140">
        <v>8</v>
      </c>
      <c r="E49" s="140">
        <v>8</v>
      </c>
      <c r="F49" s="140">
        <v>0.18</v>
      </c>
      <c r="G49" s="140">
        <v>0.22</v>
      </c>
      <c r="H49" s="140">
        <v>3.84</v>
      </c>
      <c r="I49" s="140">
        <v>15.92</v>
      </c>
    </row>
    <row r="50" spans="1:9" ht="80.099999999999994" customHeight="1" thickBot="1" x14ac:dyDescent="0.75">
      <c r="A50" s="294"/>
      <c r="B50" s="294"/>
      <c r="C50" s="97" t="s">
        <v>39</v>
      </c>
      <c r="D50" s="112">
        <v>10</v>
      </c>
      <c r="E50" s="112">
        <v>10</v>
      </c>
      <c r="F50" s="112"/>
      <c r="G50" s="112"/>
      <c r="H50" s="112">
        <v>9.5500000000000007</v>
      </c>
      <c r="I50" s="112">
        <v>39</v>
      </c>
    </row>
    <row r="51" spans="1:9" ht="80.099999999999994" customHeight="1" thickBot="1" x14ac:dyDescent="0.75">
      <c r="A51" s="300"/>
      <c r="B51" s="300"/>
      <c r="C51" s="300"/>
      <c r="D51" s="300"/>
      <c r="E51" s="300"/>
      <c r="F51" s="139">
        <f>SUM(F49:F50)</f>
        <v>0.18</v>
      </c>
      <c r="G51" s="139">
        <f>SUM(G49:G50)</f>
        <v>0.22</v>
      </c>
      <c r="H51" s="139">
        <f>SUM(H49:H50)</f>
        <v>13.39</v>
      </c>
      <c r="I51" s="139">
        <f>SUM(I49:I50)</f>
        <v>54.92</v>
      </c>
    </row>
    <row r="52" spans="1:9" ht="80.099999999999994" customHeight="1" thickBot="1" x14ac:dyDescent="0.75">
      <c r="A52" s="95" t="s">
        <v>44</v>
      </c>
      <c r="B52" s="144">
        <v>25</v>
      </c>
      <c r="C52" s="97" t="s">
        <v>23</v>
      </c>
      <c r="D52" s="140">
        <v>25</v>
      </c>
      <c r="E52" s="140">
        <v>25</v>
      </c>
      <c r="F52" s="140">
        <v>1.3</v>
      </c>
      <c r="G52" s="140">
        <v>0.3</v>
      </c>
      <c r="H52" s="140">
        <v>11.07</v>
      </c>
      <c r="I52" s="140">
        <v>53.5</v>
      </c>
    </row>
    <row r="53" spans="1:9" ht="80.099999999999994" customHeight="1" thickBot="1" x14ac:dyDescent="0.3">
      <c r="A53" s="299" t="s">
        <v>27</v>
      </c>
      <c r="B53" s="299"/>
      <c r="C53" s="299"/>
      <c r="D53" s="299"/>
      <c r="E53" s="299"/>
      <c r="F53" s="164">
        <f>F36+F42+F48+F51+F52</f>
        <v>23.930000000000003</v>
      </c>
      <c r="G53" s="164">
        <f>G36+G42+G48+G51+G52</f>
        <v>19.27</v>
      </c>
      <c r="H53" s="164">
        <f>H36+H42+H48+H51+H52</f>
        <v>69.580000000000013</v>
      </c>
      <c r="I53" s="164">
        <f>I36+I42+I48+I51+I52</f>
        <v>552.04</v>
      </c>
    </row>
    <row r="54" spans="1:9" ht="80.099999999999994" customHeight="1" thickBot="1" x14ac:dyDescent="0.3">
      <c r="A54" s="299" t="s">
        <v>24</v>
      </c>
      <c r="B54" s="299"/>
      <c r="C54" s="299"/>
      <c r="D54" s="299"/>
      <c r="E54" s="299"/>
      <c r="F54" s="299"/>
      <c r="G54" s="299"/>
      <c r="H54" s="299"/>
      <c r="I54" s="299"/>
    </row>
    <row r="55" spans="1:9" ht="80.099999999999994" customHeight="1" thickBot="1" x14ac:dyDescent="0.3">
      <c r="A55" s="224" t="s">
        <v>341</v>
      </c>
      <c r="B55" s="216">
        <v>50</v>
      </c>
      <c r="C55" s="197" t="s">
        <v>342</v>
      </c>
      <c r="D55" s="216">
        <v>5</v>
      </c>
      <c r="E55" s="218">
        <v>5</v>
      </c>
      <c r="F55" s="111">
        <v>0.2</v>
      </c>
      <c r="G55" s="111"/>
      <c r="H55" s="111">
        <v>3.4</v>
      </c>
      <c r="I55" s="111">
        <v>1.4</v>
      </c>
    </row>
    <row r="56" spans="1:9" ht="80.099999999999994" customHeight="1" thickBot="1" x14ac:dyDescent="0.3">
      <c r="A56" s="315"/>
      <c r="B56" s="318"/>
      <c r="C56" s="318"/>
      <c r="D56" s="318"/>
      <c r="E56" s="318"/>
      <c r="F56" s="318"/>
      <c r="G56" s="318"/>
      <c r="H56" s="318"/>
      <c r="I56" s="319"/>
    </row>
    <row r="57" spans="1:9" ht="80.099999999999994" customHeight="1" thickBot="1" x14ac:dyDescent="0.3">
      <c r="A57" s="291" t="s">
        <v>322</v>
      </c>
      <c r="B57" s="295">
        <v>70</v>
      </c>
      <c r="C57" s="110" t="s">
        <v>25</v>
      </c>
      <c r="D57" s="111">
        <v>35</v>
      </c>
      <c r="E57" s="111">
        <v>35</v>
      </c>
      <c r="F57" s="111">
        <v>3.5</v>
      </c>
      <c r="G57" s="111">
        <v>0.42</v>
      </c>
      <c r="H57" s="111">
        <v>24.85</v>
      </c>
      <c r="I57" s="111">
        <v>116.9</v>
      </c>
    </row>
    <row r="58" spans="1:9" ht="80.099999999999994" customHeight="1" thickBot="1" x14ac:dyDescent="0.75">
      <c r="A58" s="352"/>
      <c r="B58" s="352"/>
      <c r="C58" s="97" t="s">
        <v>40</v>
      </c>
      <c r="D58" s="112">
        <v>30</v>
      </c>
      <c r="E58" s="112">
        <v>30</v>
      </c>
      <c r="F58" s="112">
        <v>0.84</v>
      </c>
      <c r="G58" s="112">
        <v>0.96</v>
      </c>
      <c r="H58" s="112">
        <v>1.4</v>
      </c>
      <c r="I58" s="112">
        <v>17.399999999999999</v>
      </c>
    </row>
    <row r="59" spans="1:9" ht="80.099999999999994" customHeight="1" thickBot="1" x14ac:dyDescent="0.75">
      <c r="A59" s="352"/>
      <c r="B59" s="352"/>
      <c r="C59" s="97" t="s">
        <v>250</v>
      </c>
      <c r="D59" s="199">
        <v>5</v>
      </c>
      <c r="E59" s="199">
        <v>4.25</v>
      </c>
      <c r="F59" s="199">
        <v>0.62</v>
      </c>
      <c r="G59" s="199">
        <v>1.25</v>
      </c>
      <c r="H59" s="199">
        <v>0.02</v>
      </c>
      <c r="I59" s="199">
        <v>14.11</v>
      </c>
    </row>
    <row r="60" spans="1:9" ht="80.099999999999994" customHeight="1" thickBot="1" x14ac:dyDescent="0.75">
      <c r="A60" s="352"/>
      <c r="B60" s="352"/>
      <c r="C60" s="97" t="s">
        <v>39</v>
      </c>
      <c r="D60" s="112">
        <v>2</v>
      </c>
      <c r="E60" s="112">
        <v>2</v>
      </c>
      <c r="F60" s="112"/>
      <c r="G60" s="112"/>
      <c r="H60" s="112">
        <v>1.91</v>
      </c>
      <c r="I60" s="112">
        <v>7.8</v>
      </c>
    </row>
    <row r="61" spans="1:9" ht="80.099999999999994" customHeight="1" thickBot="1" x14ac:dyDescent="0.75">
      <c r="A61" s="352"/>
      <c r="B61" s="352"/>
      <c r="C61" s="97" t="s">
        <v>11</v>
      </c>
      <c r="D61" s="112">
        <v>3</v>
      </c>
      <c r="E61" s="112">
        <v>3</v>
      </c>
      <c r="F61" s="112">
        <v>0.01</v>
      </c>
      <c r="G61" s="112">
        <v>2.35</v>
      </c>
      <c r="H61" s="112">
        <v>0.01</v>
      </c>
      <c r="I61" s="112">
        <v>22.02</v>
      </c>
    </row>
    <row r="62" spans="1:9" ht="80.099999999999994" customHeight="1" thickBot="1" x14ac:dyDescent="0.75">
      <c r="A62" s="352"/>
      <c r="B62" s="352"/>
      <c r="C62" s="114" t="s">
        <v>17</v>
      </c>
      <c r="D62" s="200">
        <v>4</v>
      </c>
      <c r="E62" s="200">
        <v>4</v>
      </c>
      <c r="F62" s="200"/>
      <c r="G62" s="200">
        <v>3.75</v>
      </c>
      <c r="H62" s="200"/>
      <c r="I62" s="200">
        <v>34.92</v>
      </c>
    </row>
    <row r="63" spans="1:9" ht="80.099999999999994" customHeight="1" thickBot="1" x14ac:dyDescent="0.75">
      <c r="A63" s="353"/>
      <c r="B63" s="353"/>
      <c r="C63" s="114" t="s">
        <v>291</v>
      </c>
      <c r="D63" s="140">
        <v>2.0000000000000001E-4</v>
      </c>
      <c r="E63" s="140">
        <v>2.0000000000000001E-4</v>
      </c>
      <c r="F63" s="140"/>
      <c r="G63" s="140"/>
      <c r="H63" s="140"/>
      <c r="I63" s="140"/>
    </row>
    <row r="64" spans="1:9" ht="80.099999999999994" customHeight="1" thickBot="1" x14ac:dyDescent="0.75">
      <c r="A64" s="300"/>
      <c r="B64" s="300"/>
      <c r="C64" s="300"/>
      <c r="D64" s="300"/>
      <c r="E64" s="300"/>
      <c r="F64" s="139">
        <f>SUM(F57:F63)</f>
        <v>4.97</v>
      </c>
      <c r="G64" s="139">
        <f>SUM(G57:G63)</f>
        <v>8.73</v>
      </c>
      <c r="H64" s="139">
        <f>SUM(H57:H63)</f>
        <v>28.19</v>
      </c>
      <c r="I64" s="139">
        <f>SUM(I57:I63)</f>
        <v>213.15000000000003</v>
      </c>
    </row>
    <row r="65" spans="1:9" ht="80.099999999999994" customHeight="1" thickBot="1" x14ac:dyDescent="0.75">
      <c r="A65" s="129" t="s">
        <v>74</v>
      </c>
      <c r="B65" s="130">
        <v>15</v>
      </c>
      <c r="C65" s="221" t="s">
        <v>74</v>
      </c>
      <c r="D65" s="220">
        <v>15</v>
      </c>
      <c r="E65" s="267">
        <v>15</v>
      </c>
      <c r="F65" s="267">
        <v>0.91</v>
      </c>
      <c r="G65" s="267">
        <v>4.63</v>
      </c>
      <c r="H65" s="267">
        <v>8.67</v>
      </c>
      <c r="I65" s="267">
        <v>79.349999999999994</v>
      </c>
    </row>
    <row r="66" spans="1:9" ht="80.099999999999994" customHeight="1" thickBot="1" x14ac:dyDescent="0.75">
      <c r="A66" s="288"/>
      <c r="B66" s="321"/>
      <c r="C66" s="321"/>
      <c r="D66" s="321"/>
      <c r="E66" s="321"/>
      <c r="F66" s="321"/>
      <c r="G66" s="321"/>
      <c r="H66" s="321"/>
      <c r="I66" s="322"/>
    </row>
    <row r="67" spans="1:9" ht="80.099999999999994" customHeight="1" thickBot="1" x14ac:dyDescent="0.75">
      <c r="A67" s="291" t="s">
        <v>53</v>
      </c>
      <c r="B67" s="295">
        <v>150</v>
      </c>
      <c r="C67" s="110" t="s">
        <v>73</v>
      </c>
      <c r="D67" s="259">
        <v>5.9999999999999995E-4</v>
      </c>
      <c r="E67" s="259">
        <v>5.9999999999999995E-4</v>
      </c>
      <c r="F67" s="140"/>
      <c r="G67" s="140"/>
      <c r="H67" s="140"/>
      <c r="I67" s="140"/>
    </row>
    <row r="68" spans="1:9" ht="80.099999999999994" customHeight="1" thickBot="1" x14ac:dyDescent="0.75">
      <c r="A68" s="394"/>
      <c r="B68" s="293"/>
      <c r="C68" s="97" t="s">
        <v>40</v>
      </c>
      <c r="D68" s="215">
        <v>100</v>
      </c>
      <c r="E68" s="215">
        <v>100</v>
      </c>
      <c r="F68" s="215">
        <v>2.8</v>
      </c>
      <c r="G68" s="215">
        <v>3.2</v>
      </c>
      <c r="H68" s="215">
        <v>4.7</v>
      </c>
      <c r="I68" s="215">
        <v>59</v>
      </c>
    </row>
    <row r="69" spans="1:9" ht="80.099999999999994" customHeight="1" thickBot="1" x14ac:dyDescent="0.75">
      <c r="A69" s="395"/>
      <c r="B69" s="294"/>
      <c r="C69" s="97" t="s">
        <v>39</v>
      </c>
      <c r="D69" s="140">
        <v>8</v>
      </c>
      <c r="E69" s="140">
        <v>8</v>
      </c>
      <c r="F69" s="140"/>
      <c r="G69" s="140"/>
      <c r="H69" s="140">
        <v>7.64</v>
      </c>
      <c r="I69" s="140">
        <v>31.2</v>
      </c>
    </row>
    <row r="70" spans="1:9" ht="80.099999999999994" customHeight="1" thickBot="1" x14ac:dyDescent="0.75">
      <c r="A70" s="300"/>
      <c r="B70" s="300"/>
      <c r="C70" s="300"/>
      <c r="D70" s="300"/>
      <c r="E70" s="300"/>
      <c r="F70" s="139">
        <f t="shared" ref="F70:H70" si="3">SUM(F67:F69)</f>
        <v>2.8</v>
      </c>
      <c r="G70" s="139">
        <f t="shared" si="3"/>
        <v>3.2</v>
      </c>
      <c r="H70" s="139">
        <f t="shared" si="3"/>
        <v>12.34</v>
      </c>
      <c r="I70" s="139">
        <f>SUM(I67:I69)</f>
        <v>90.2</v>
      </c>
    </row>
    <row r="71" spans="1:9" ht="80.099999999999994" customHeight="1" thickBot="1" x14ac:dyDescent="0.75">
      <c r="A71" s="299" t="s">
        <v>29</v>
      </c>
      <c r="B71" s="299"/>
      <c r="C71" s="299"/>
      <c r="D71" s="299"/>
      <c r="E71" s="299"/>
      <c r="F71" s="139">
        <f>F67+F68+F69</f>
        <v>2.8</v>
      </c>
      <c r="G71" s="209">
        <f t="shared" ref="G71:I71" si="4">G67+G68+G69</f>
        <v>3.2</v>
      </c>
      <c r="H71" s="209">
        <f t="shared" si="4"/>
        <v>12.34</v>
      </c>
      <c r="I71" s="209">
        <f t="shared" si="4"/>
        <v>90.2</v>
      </c>
    </row>
    <row r="72" spans="1:9" ht="80.099999999999994" customHeight="1" thickBot="1" x14ac:dyDescent="0.75">
      <c r="A72" s="315" t="s">
        <v>30</v>
      </c>
      <c r="B72" s="316"/>
      <c r="C72" s="316"/>
      <c r="D72" s="316"/>
      <c r="E72" s="317"/>
      <c r="F72" s="139">
        <f>F26+F28+F53+F71</f>
        <v>39.18</v>
      </c>
      <c r="G72" s="139">
        <f>G26+G28+G53+G71</f>
        <v>35.94</v>
      </c>
      <c r="H72" s="139">
        <f>H26+H28+H53+H71</f>
        <v>156.93000000000004</v>
      </c>
      <c r="I72" s="139">
        <f>I26+I28+I53+I71</f>
        <v>1133.9100000000001</v>
      </c>
    </row>
    <row r="73" spans="1:9" ht="25.5" x14ac:dyDescent="0.35">
      <c r="A73" s="14"/>
      <c r="B73" s="14"/>
      <c r="C73" s="14"/>
      <c r="D73" s="15"/>
      <c r="E73" s="15"/>
      <c r="F73" s="15"/>
      <c r="G73" s="15"/>
      <c r="H73" s="15"/>
      <c r="I73" s="15"/>
    </row>
  </sheetData>
  <mergeCells count="42">
    <mergeCell ref="A26:E26"/>
    <mergeCell ref="A19:A20"/>
    <mergeCell ref="B19:B20"/>
    <mergeCell ref="A21:E21"/>
    <mergeCell ref="A22:A24"/>
    <mergeCell ref="B22:B24"/>
    <mergeCell ref="A25:E25"/>
    <mergeCell ref="A6:I6"/>
    <mergeCell ref="A11:I11"/>
    <mergeCell ref="A18:E18"/>
    <mergeCell ref="A9:E9"/>
    <mergeCell ref="A7:A8"/>
    <mergeCell ref="B7:B8"/>
    <mergeCell ref="A72:E72"/>
    <mergeCell ref="A51:E51"/>
    <mergeCell ref="A53:E53"/>
    <mergeCell ref="A54:I54"/>
    <mergeCell ref="A64:E64"/>
    <mergeCell ref="A70:E70"/>
    <mergeCell ref="A71:E71"/>
    <mergeCell ref="A67:A69"/>
    <mergeCell ref="B67:B69"/>
    <mergeCell ref="A57:A63"/>
    <mergeCell ref="B57:B63"/>
    <mergeCell ref="A56:I56"/>
    <mergeCell ref="A66:I66"/>
    <mergeCell ref="G4:H4"/>
    <mergeCell ref="A48:E48"/>
    <mergeCell ref="A49:A50"/>
    <mergeCell ref="B49:B50"/>
    <mergeCell ref="A43:A47"/>
    <mergeCell ref="A27:I27"/>
    <mergeCell ref="B43:B47"/>
    <mergeCell ref="A30:A35"/>
    <mergeCell ref="B30:B35"/>
    <mergeCell ref="A29:I29"/>
    <mergeCell ref="A36:E36"/>
    <mergeCell ref="A42:E42"/>
    <mergeCell ref="A37:A41"/>
    <mergeCell ref="B37:B41"/>
    <mergeCell ref="A12:A17"/>
    <mergeCell ref="B12:B17"/>
  </mergeCells>
  <pageMargins left="0.7" right="0.7" top="0.75" bottom="0.75" header="0.3" footer="0.3"/>
  <pageSetup paperSize="9" scale="12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74"/>
  <sheetViews>
    <sheetView view="pageBreakPreview" topLeftCell="A61" zoomScale="33" zoomScaleNormal="89" zoomScaleSheetLayoutView="33" workbookViewId="0">
      <selection activeCell="A3" sqref="A3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2" spans="1:9" ht="92.25" x14ac:dyDescent="1.05">
      <c r="A2" s="89"/>
      <c r="B2" s="90"/>
      <c r="C2" s="85" t="s">
        <v>205</v>
      </c>
      <c r="D2" s="91"/>
      <c r="E2" s="91"/>
      <c r="F2" s="91"/>
      <c r="G2" s="91"/>
      <c r="H2" s="91"/>
      <c r="I2" s="92" t="s">
        <v>338</v>
      </c>
    </row>
    <row r="3" spans="1:9" ht="65.25" thickBot="1" x14ac:dyDescent="0.95">
      <c r="A3" s="204"/>
      <c r="B3" s="90" t="s">
        <v>129</v>
      </c>
      <c r="C3" s="91" t="s">
        <v>224</v>
      </c>
      <c r="D3" s="91"/>
      <c r="E3" s="91"/>
      <c r="F3" s="91"/>
      <c r="G3" s="312" t="s">
        <v>268</v>
      </c>
      <c r="H3" s="313"/>
      <c r="I3" s="91"/>
    </row>
    <row r="4" spans="1:9" ht="177" customHeight="1" thickBot="1" x14ac:dyDescent="0.3">
      <c r="A4" s="71" t="s">
        <v>0</v>
      </c>
      <c r="B4" s="71" t="s">
        <v>1</v>
      </c>
      <c r="C4" s="71" t="s">
        <v>2</v>
      </c>
      <c r="D4" s="71" t="s">
        <v>3</v>
      </c>
      <c r="E4" s="71" t="s">
        <v>4</v>
      </c>
      <c r="F4" s="71" t="s">
        <v>5</v>
      </c>
      <c r="G4" s="71" t="s">
        <v>6</v>
      </c>
      <c r="H4" s="71" t="s">
        <v>7</v>
      </c>
      <c r="I4" s="94" t="s">
        <v>8</v>
      </c>
    </row>
    <row r="5" spans="1:9" ht="80.099999999999994" customHeight="1" thickBot="1" x14ac:dyDescent="0.3">
      <c r="A5" s="315" t="s">
        <v>9</v>
      </c>
      <c r="B5" s="316"/>
      <c r="C5" s="316"/>
      <c r="D5" s="316"/>
      <c r="E5" s="316"/>
      <c r="F5" s="316"/>
      <c r="G5" s="316"/>
      <c r="H5" s="316"/>
      <c r="I5" s="317"/>
    </row>
    <row r="6" spans="1:9" ht="80.099999999999994" customHeight="1" thickBot="1" x14ac:dyDescent="0.3">
      <c r="A6" s="291" t="s">
        <v>239</v>
      </c>
      <c r="B6" s="295">
        <v>20</v>
      </c>
      <c r="C6" s="110" t="s">
        <v>283</v>
      </c>
      <c r="D6" s="111">
        <v>3</v>
      </c>
      <c r="E6" s="111">
        <v>1.8</v>
      </c>
      <c r="F6" s="111"/>
      <c r="G6" s="111"/>
      <c r="H6" s="111"/>
      <c r="I6" s="111"/>
    </row>
    <row r="7" spans="1:9" ht="80.099999999999994" customHeight="1" thickBot="1" x14ac:dyDescent="0.75">
      <c r="A7" s="311"/>
      <c r="B7" s="323"/>
      <c r="C7" s="97" t="s">
        <v>40</v>
      </c>
      <c r="D7" s="112">
        <v>20</v>
      </c>
      <c r="E7" s="112">
        <v>20</v>
      </c>
      <c r="F7" s="112">
        <v>0.56000000000000005</v>
      </c>
      <c r="G7" s="112">
        <v>0.64</v>
      </c>
      <c r="H7" s="112">
        <v>0.94</v>
      </c>
      <c r="I7" s="112">
        <v>11.8</v>
      </c>
    </row>
    <row r="8" spans="1:9" ht="80.099999999999994" customHeight="1" thickBot="1" x14ac:dyDescent="0.95">
      <c r="A8" s="310"/>
      <c r="B8" s="289"/>
      <c r="C8" s="289"/>
      <c r="D8" s="289"/>
      <c r="E8" s="290"/>
      <c r="F8" s="139">
        <f>F7</f>
        <v>0.56000000000000005</v>
      </c>
      <c r="G8" s="139">
        <f>G6+G7</f>
        <v>0.64</v>
      </c>
      <c r="H8" s="139">
        <f>H7</f>
        <v>0.94</v>
      </c>
      <c r="I8" s="139">
        <f>I7</f>
        <v>11.8</v>
      </c>
    </row>
    <row r="9" spans="1:9" ht="80.099999999999994" customHeight="1" thickBot="1" x14ac:dyDescent="0.3">
      <c r="A9" s="143" t="s">
        <v>113</v>
      </c>
      <c r="B9" s="109">
        <v>70</v>
      </c>
      <c r="C9" s="110" t="s">
        <v>284</v>
      </c>
      <c r="D9" s="111">
        <v>70</v>
      </c>
      <c r="E9" s="111">
        <v>70</v>
      </c>
      <c r="F9" s="111">
        <v>0.5</v>
      </c>
      <c r="G9" s="111"/>
      <c r="H9" s="111">
        <v>8.18</v>
      </c>
      <c r="I9" s="111">
        <v>37.08</v>
      </c>
    </row>
    <row r="10" spans="1:9" ht="80.099999999999994" customHeight="1" thickBot="1" x14ac:dyDescent="0.75">
      <c r="A10" s="300"/>
      <c r="B10" s="300"/>
      <c r="C10" s="300"/>
      <c r="D10" s="300"/>
      <c r="E10" s="300"/>
      <c r="F10" s="300"/>
      <c r="G10" s="300"/>
      <c r="H10" s="300"/>
      <c r="I10" s="300"/>
    </row>
    <row r="11" spans="1:9" ht="80.099999999999994" customHeight="1" thickBot="1" x14ac:dyDescent="0.3">
      <c r="A11" s="291" t="s">
        <v>76</v>
      </c>
      <c r="B11" s="295">
        <v>150</v>
      </c>
      <c r="C11" s="113" t="s">
        <v>63</v>
      </c>
      <c r="D11" s="111">
        <v>25</v>
      </c>
      <c r="E11" s="111">
        <v>25</v>
      </c>
      <c r="F11" s="111">
        <v>1.75</v>
      </c>
      <c r="G11" s="111">
        <v>0.25</v>
      </c>
      <c r="H11" s="111">
        <v>17.850000000000001</v>
      </c>
      <c r="I11" s="111">
        <v>82.5</v>
      </c>
    </row>
    <row r="12" spans="1:9" ht="80.099999999999994" customHeight="1" thickBot="1" x14ac:dyDescent="0.3">
      <c r="A12" s="352"/>
      <c r="B12" s="352"/>
      <c r="C12" s="113" t="s">
        <v>315</v>
      </c>
      <c r="D12" s="150">
        <v>5</v>
      </c>
      <c r="E12" s="150">
        <v>5</v>
      </c>
      <c r="F12" s="150">
        <v>0.11</v>
      </c>
      <c r="G12" s="150"/>
      <c r="H12" s="150">
        <v>3.3</v>
      </c>
      <c r="I12" s="150">
        <v>13.2</v>
      </c>
    </row>
    <row r="13" spans="1:9" ht="80.099999999999994" customHeight="1" thickBot="1" x14ac:dyDescent="0.75">
      <c r="A13" s="352"/>
      <c r="B13" s="352"/>
      <c r="C13" s="97" t="s">
        <v>39</v>
      </c>
      <c r="D13" s="150">
        <v>3</v>
      </c>
      <c r="E13" s="150">
        <v>3</v>
      </c>
      <c r="F13" s="150"/>
      <c r="G13" s="150"/>
      <c r="H13" s="150">
        <v>2.86</v>
      </c>
      <c r="I13" s="150">
        <v>11.7</v>
      </c>
    </row>
    <row r="14" spans="1:9" ht="80.099999999999994" customHeight="1" thickBot="1" x14ac:dyDescent="0.75">
      <c r="A14" s="352"/>
      <c r="B14" s="352"/>
      <c r="C14" s="97" t="s">
        <v>40</v>
      </c>
      <c r="D14" s="140">
        <v>100</v>
      </c>
      <c r="E14" s="140">
        <v>100</v>
      </c>
      <c r="F14" s="140">
        <v>2.8</v>
      </c>
      <c r="G14" s="140">
        <v>3.2</v>
      </c>
      <c r="H14" s="140">
        <v>4.7</v>
      </c>
      <c r="I14" s="140">
        <v>59</v>
      </c>
    </row>
    <row r="15" spans="1:9" ht="80.099999999999994" customHeight="1" thickBot="1" x14ac:dyDescent="0.75">
      <c r="A15" s="352"/>
      <c r="B15" s="352"/>
      <c r="C15" s="97" t="s">
        <v>11</v>
      </c>
      <c r="D15" s="112">
        <v>7</v>
      </c>
      <c r="E15" s="112">
        <v>7</v>
      </c>
      <c r="F15" s="112">
        <v>0.02</v>
      </c>
      <c r="G15" s="112">
        <v>5.49</v>
      </c>
      <c r="H15" s="112">
        <v>0.03</v>
      </c>
      <c r="I15" s="112">
        <v>51.38</v>
      </c>
    </row>
    <row r="16" spans="1:9" ht="80.099999999999994" customHeight="1" thickBot="1" x14ac:dyDescent="0.3">
      <c r="A16" s="353"/>
      <c r="B16" s="353"/>
      <c r="C16" s="113" t="s">
        <v>320</v>
      </c>
      <c r="D16" s="150">
        <v>5</v>
      </c>
      <c r="E16" s="150">
        <v>5</v>
      </c>
      <c r="F16" s="150">
        <v>0.26</v>
      </c>
      <c r="G16" s="150"/>
      <c r="H16" s="150">
        <v>2.75</v>
      </c>
      <c r="I16" s="150">
        <v>11.69</v>
      </c>
    </row>
    <row r="17" spans="1:9" ht="80.099999999999994" customHeight="1" thickBot="1" x14ac:dyDescent="0.75">
      <c r="A17" s="300"/>
      <c r="B17" s="300"/>
      <c r="C17" s="300"/>
      <c r="D17" s="300"/>
      <c r="E17" s="300"/>
      <c r="F17" s="139">
        <f t="shared" ref="F17:H17" si="0">SUM(F11:F16)</f>
        <v>4.9399999999999995</v>
      </c>
      <c r="G17" s="139">
        <f t="shared" si="0"/>
        <v>8.9400000000000013</v>
      </c>
      <c r="H17" s="139">
        <f t="shared" si="0"/>
        <v>31.490000000000002</v>
      </c>
      <c r="I17" s="139">
        <f>SUM(I11:I16)</f>
        <v>229.47</v>
      </c>
    </row>
    <row r="18" spans="1:9" ht="80.099999999999994" customHeight="1" thickBot="1" x14ac:dyDescent="0.3">
      <c r="A18" s="291" t="s">
        <v>363</v>
      </c>
      <c r="B18" s="324" t="s">
        <v>365</v>
      </c>
      <c r="C18" s="110" t="s">
        <v>12</v>
      </c>
      <c r="D18" s="223">
        <v>35</v>
      </c>
      <c r="E18" s="223">
        <v>35</v>
      </c>
      <c r="F18" s="223">
        <v>2.4900000000000002</v>
      </c>
      <c r="G18" s="223">
        <v>0.39</v>
      </c>
      <c r="H18" s="223">
        <v>16.239999999999998</v>
      </c>
      <c r="I18" s="223">
        <v>80.150000000000006</v>
      </c>
    </row>
    <row r="19" spans="1:9" ht="80.099999999999994" customHeight="1" thickBot="1" x14ac:dyDescent="0.3">
      <c r="A19" s="292"/>
      <c r="B19" s="324"/>
      <c r="C19" s="110" t="s">
        <v>349</v>
      </c>
      <c r="D19" s="223">
        <v>6</v>
      </c>
      <c r="E19" s="223">
        <v>6</v>
      </c>
      <c r="F19" s="223">
        <v>1.56</v>
      </c>
      <c r="G19" s="223">
        <v>1.62</v>
      </c>
      <c r="H19" s="223"/>
      <c r="I19" s="223">
        <v>20.82</v>
      </c>
    </row>
    <row r="20" spans="1:9" ht="80.099999999999994" customHeight="1" thickBot="1" x14ac:dyDescent="0.75">
      <c r="A20" s="300"/>
      <c r="B20" s="300"/>
      <c r="C20" s="300"/>
      <c r="D20" s="300"/>
      <c r="E20" s="300"/>
      <c r="F20" s="139">
        <f>SUM(F18:F19)</f>
        <v>4.0500000000000007</v>
      </c>
      <c r="G20" s="139">
        <f>SUM(G18:G19)</f>
        <v>2.0100000000000002</v>
      </c>
      <c r="H20" s="139">
        <f>SUM(H18:H19)</f>
        <v>16.239999999999998</v>
      </c>
      <c r="I20" s="139">
        <f>SUM(I18:I19)</f>
        <v>100.97</v>
      </c>
    </row>
    <row r="21" spans="1:9" ht="80.099999999999994" customHeight="1" thickBot="1" x14ac:dyDescent="0.75">
      <c r="A21" s="291" t="s">
        <v>46</v>
      </c>
      <c r="B21" s="295">
        <v>200</v>
      </c>
      <c r="C21" s="97" t="s">
        <v>38</v>
      </c>
      <c r="D21" s="206">
        <v>1</v>
      </c>
      <c r="E21" s="206">
        <v>1</v>
      </c>
      <c r="F21" s="206"/>
      <c r="G21" s="206"/>
      <c r="H21" s="206">
        <v>0.64</v>
      </c>
      <c r="I21" s="206">
        <v>2.94</v>
      </c>
    </row>
    <row r="22" spans="1:9" ht="80.099999999999994" customHeight="1" thickBot="1" x14ac:dyDescent="0.75">
      <c r="A22" s="292"/>
      <c r="B22" s="296"/>
      <c r="C22" s="97" t="s">
        <v>40</v>
      </c>
      <c r="D22" s="158">
        <v>100</v>
      </c>
      <c r="E22" s="158">
        <v>100</v>
      </c>
      <c r="F22" s="158">
        <v>2.8</v>
      </c>
      <c r="G22" s="158">
        <v>3.2</v>
      </c>
      <c r="H22" s="158">
        <v>4.7</v>
      </c>
      <c r="I22" s="158">
        <v>59</v>
      </c>
    </row>
    <row r="23" spans="1:9" ht="80.099999999999994" customHeight="1" thickBot="1" x14ac:dyDescent="0.75">
      <c r="A23" s="362"/>
      <c r="B23" s="380"/>
      <c r="C23" s="97" t="s">
        <v>39</v>
      </c>
      <c r="D23" s="158">
        <v>12</v>
      </c>
      <c r="E23" s="158">
        <v>12</v>
      </c>
      <c r="F23" s="158"/>
      <c r="G23" s="158"/>
      <c r="H23" s="158">
        <v>11.4</v>
      </c>
      <c r="I23" s="158">
        <v>46.8</v>
      </c>
    </row>
    <row r="24" spans="1:9" ht="80.099999999999994" customHeight="1" thickBot="1" x14ac:dyDescent="0.75">
      <c r="A24" s="300"/>
      <c r="B24" s="300"/>
      <c r="C24" s="300"/>
      <c r="D24" s="300"/>
      <c r="E24" s="300"/>
      <c r="F24" s="139">
        <f>SUM(F21:F23)</f>
        <v>2.8</v>
      </c>
      <c r="G24" s="139">
        <f>SUM(G21:G23)</f>
        <v>3.2</v>
      </c>
      <c r="H24" s="139">
        <f>SUM(H21:H23)</f>
        <v>16.740000000000002</v>
      </c>
      <c r="I24" s="139">
        <f>SUM(I21:I23)</f>
        <v>108.74</v>
      </c>
    </row>
    <row r="25" spans="1:9" ht="80.099999999999994" customHeight="1" thickBot="1" x14ac:dyDescent="0.3">
      <c r="A25" s="299" t="s">
        <v>28</v>
      </c>
      <c r="B25" s="299"/>
      <c r="C25" s="299"/>
      <c r="D25" s="299"/>
      <c r="E25" s="299"/>
      <c r="F25" s="164">
        <f>F8+F9+F17+F20+F24</f>
        <v>12.850000000000001</v>
      </c>
      <c r="G25" s="164">
        <f>G8+G9+G17+G20+G24</f>
        <v>14.790000000000003</v>
      </c>
      <c r="H25" s="164">
        <f>H8+H9+H17+H20+H24</f>
        <v>73.59</v>
      </c>
      <c r="I25" s="164">
        <f>I8+I9+I17+I20+I24</f>
        <v>488.06000000000006</v>
      </c>
    </row>
    <row r="26" spans="1:9" ht="80.099999999999994" customHeight="1" thickBot="1" x14ac:dyDescent="0.3">
      <c r="A26" s="370" t="s">
        <v>14</v>
      </c>
      <c r="B26" s="370"/>
      <c r="C26" s="370"/>
      <c r="D26" s="370"/>
      <c r="E26" s="370"/>
      <c r="F26" s="370"/>
      <c r="G26" s="370"/>
      <c r="H26" s="370"/>
      <c r="I26" s="370"/>
    </row>
    <row r="27" spans="1:9" ht="80.099999999999994" customHeight="1" thickBot="1" x14ac:dyDescent="0.75">
      <c r="A27" s="95" t="s">
        <v>89</v>
      </c>
      <c r="B27" s="141">
        <v>125</v>
      </c>
      <c r="C27" s="97" t="s">
        <v>287</v>
      </c>
      <c r="D27" s="140">
        <v>125</v>
      </c>
      <c r="E27" s="140">
        <v>125</v>
      </c>
      <c r="F27" s="140"/>
      <c r="G27" s="140"/>
      <c r="H27" s="119">
        <v>8.75</v>
      </c>
      <c r="I27" s="119">
        <v>35</v>
      </c>
    </row>
    <row r="28" spans="1:9" ht="80.099999999999994" customHeight="1" thickBot="1" x14ac:dyDescent="0.3">
      <c r="A28" s="315" t="s">
        <v>15</v>
      </c>
      <c r="B28" s="316"/>
      <c r="C28" s="316"/>
      <c r="D28" s="316"/>
      <c r="E28" s="316"/>
      <c r="F28" s="316"/>
      <c r="G28" s="316"/>
      <c r="H28" s="316"/>
      <c r="I28" s="317"/>
    </row>
    <row r="29" spans="1:9" ht="80.099999999999994" customHeight="1" thickBot="1" x14ac:dyDescent="0.3">
      <c r="A29" s="291" t="s">
        <v>241</v>
      </c>
      <c r="B29" s="295">
        <v>50</v>
      </c>
      <c r="C29" s="113" t="s">
        <v>21</v>
      </c>
      <c r="D29" s="111">
        <v>15</v>
      </c>
      <c r="E29" s="111">
        <v>12</v>
      </c>
      <c r="F29" s="111">
        <v>0.03</v>
      </c>
      <c r="G29" s="111"/>
      <c r="H29" s="111">
        <v>0.87</v>
      </c>
      <c r="I29" s="111">
        <v>4.0999999999999996</v>
      </c>
    </row>
    <row r="30" spans="1:9" ht="80.099999999999994" customHeight="1" thickBot="1" x14ac:dyDescent="0.3">
      <c r="A30" s="293"/>
      <c r="B30" s="293"/>
      <c r="C30" s="114" t="s">
        <v>17</v>
      </c>
      <c r="D30" s="112">
        <v>5</v>
      </c>
      <c r="E30" s="112">
        <v>5</v>
      </c>
      <c r="F30" s="112"/>
      <c r="G30" s="112">
        <v>4.6900000000000004</v>
      </c>
      <c r="H30" s="112"/>
      <c r="I30" s="112">
        <v>43.65</v>
      </c>
    </row>
    <row r="31" spans="1:9" ht="80.099999999999994" customHeight="1" thickBot="1" x14ac:dyDescent="0.75">
      <c r="A31" s="293"/>
      <c r="B31" s="293"/>
      <c r="C31" s="102" t="s">
        <v>19</v>
      </c>
      <c r="D31" s="112">
        <v>40</v>
      </c>
      <c r="E31" s="112">
        <v>28</v>
      </c>
      <c r="F31" s="112">
        <v>1.56</v>
      </c>
      <c r="G31" s="112">
        <v>0.12</v>
      </c>
      <c r="H31" s="112">
        <v>6.52</v>
      </c>
      <c r="I31" s="112">
        <v>22.4</v>
      </c>
    </row>
    <row r="32" spans="1:9" ht="80.099999999999994" customHeight="1" thickBot="1" x14ac:dyDescent="0.3">
      <c r="A32" s="293"/>
      <c r="B32" s="293"/>
      <c r="C32" s="114" t="s">
        <v>20</v>
      </c>
      <c r="D32" s="112">
        <v>7</v>
      </c>
      <c r="E32" s="112">
        <v>6</v>
      </c>
      <c r="F32" s="112">
        <v>0.09</v>
      </c>
      <c r="G32" s="112"/>
      <c r="H32" s="112">
        <v>0.56000000000000005</v>
      </c>
      <c r="I32" s="112">
        <v>2.6</v>
      </c>
    </row>
    <row r="33" spans="1:9" ht="80.099999999999994" customHeight="1" thickBot="1" x14ac:dyDescent="0.3">
      <c r="A33" s="293"/>
      <c r="B33" s="293"/>
      <c r="C33" s="114" t="s">
        <v>318</v>
      </c>
      <c r="D33" s="112">
        <v>20</v>
      </c>
      <c r="E33" s="112">
        <v>16</v>
      </c>
      <c r="F33" s="112">
        <v>0.28999999999999998</v>
      </c>
      <c r="G33" s="112">
        <v>0.01</v>
      </c>
      <c r="H33" s="112">
        <v>0.75</v>
      </c>
      <c r="I33" s="112">
        <v>4.33</v>
      </c>
    </row>
    <row r="34" spans="1:9" ht="80.099999999999994" customHeight="1" thickBot="1" x14ac:dyDescent="0.3">
      <c r="A34" s="294"/>
      <c r="B34" s="294"/>
      <c r="C34" s="114" t="s">
        <v>298</v>
      </c>
      <c r="D34" s="112">
        <v>30</v>
      </c>
      <c r="E34" s="112">
        <v>24</v>
      </c>
      <c r="F34" s="112">
        <v>0.36</v>
      </c>
      <c r="G34" s="112"/>
      <c r="H34" s="112">
        <v>2.1800000000000002</v>
      </c>
      <c r="I34" s="154">
        <v>10.1</v>
      </c>
    </row>
    <row r="35" spans="1:9" ht="80.099999999999994" customHeight="1" thickBot="1" x14ac:dyDescent="0.75">
      <c r="A35" s="288"/>
      <c r="B35" s="320"/>
      <c r="C35" s="320"/>
      <c r="D35" s="320"/>
      <c r="E35" s="327"/>
      <c r="F35" s="139">
        <f>SUM(F29:F34)</f>
        <v>2.33</v>
      </c>
      <c r="G35" s="139">
        <f>SUM(G29:G34)</f>
        <v>4.82</v>
      </c>
      <c r="H35" s="139">
        <f>SUM(H29:H34)</f>
        <v>10.879999999999999</v>
      </c>
      <c r="I35" s="139">
        <f>SUM(I29:I34)</f>
        <v>87.179999999999993</v>
      </c>
    </row>
    <row r="36" spans="1:9" ht="80.099999999999994" customHeight="1" thickBot="1" x14ac:dyDescent="0.75">
      <c r="A36" s="291" t="s">
        <v>323</v>
      </c>
      <c r="B36" s="295">
        <v>200</v>
      </c>
      <c r="C36" s="113" t="s">
        <v>319</v>
      </c>
      <c r="D36" s="140">
        <v>10</v>
      </c>
      <c r="E36" s="140">
        <v>10</v>
      </c>
      <c r="F36" s="140">
        <v>1.1499999999999999</v>
      </c>
      <c r="G36" s="140">
        <v>0.33</v>
      </c>
      <c r="H36" s="140">
        <v>6.65</v>
      </c>
      <c r="I36" s="140">
        <v>34.799999999999997</v>
      </c>
    </row>
    <row r="37" spans="1:9" ht="80.099999999999994" customHeight="1" thickBot="1" x14ac:dyDescent="0.75">
      <c r="A37" s="352"/>
      <c r="B37" s="352"/>
      <c r="C37" s="142" t="s">
        <v>317</v>
      </c>
      <c r="D37" s="236">
        <v>33</v>
      </c>
      <c r="E37" s="236">
        <v>23</v>
      </c>
      <c r="F37" s="236">
        <v>4.5999999999999996</v>
      </c>
      <c r="G37" s="236">
        <v>2.27</v>
      </c>
      <c r="H37" s="236"/>
      <c r="I37" s="236">
        <v>38.64</v>
      </c>
    </row>
    <row r="38" spans="1:9" ht="80.099999999999994" customHeight="1" thickBot="1" x14ac:dyDescent="0.75">
      <c r="A38" s="352"/>
      <c r="B38" s="352"/>
      <c r="C38" s="102" t="s">
        <v>19</v>
      </c>
      <c r="D38" s="150">
        <v>60</v>
      </c>
      <c r="E38" s="150">
        <v>42</v>
      </c>
      <c r="F38" s="150">
        <v>0.57999999999999996</v>
      </c>
      <c r="G38" s="150">
        <v>0.16</v>
      </c>
      <c r="H38" s="150">
        <v>6.84</v>
      </c>
      <c r="I38" s="150">
        <v>33.6</v>
      </c>
    </row>
    <row r="39" spans="1:9" ht="80.099999999999994" customHeight="1" thickBot="1" x14ac:dyDescent="0.3">
      <c r="A39" s="352"/>
      <c r="B39" s="352"/>
      <c r="C39" s="113" t="s">
        <v>21</v>
      </c>
      <c r="D39" s="150">
        <v>15</v>
      </c>
      <c r="E39" s="150">
        <v>12</v>
      </c>
      <c r="F39" s="150">
        <v>0.03</v>
      </c>
      <c r="G39" s="150"/>
      <c r="H39" s="150">
        <v>0.87</v>
      </c>
      <c r="I39" s="150">
        <v>4.0999999999999996</v>
      </c>
    </row>
    <row r="40" spans="1:9" ht="80.099999999999994" customHeight="1" thickBot="1" x14ac:dyDescent="0.3">
      <c r="A40" s="353"/>
      <c r="B40" s="353"/>
      <c r="C40" s="114" t="s">
        <v>20</v>
      </c>
      <c r="D40" s="150">
        <v>10</v>
      </c>
      <c r="E40" s="150">
        <v>8</v>
      </c>
      <c r="F40" s="150">
        <v>0.11</v>
      </c>
      <c r="G40" s="150"/>
      <c r="H40" s="150">
        <v>0.73</v>
      </c>
      <c r="I40" s="150">
        <v>3.3</v>
      </c>
    </row>
    <row r="41" spans="1:9" ht="80.099999999999994" customHeight="1" thickBot="1" x14ac:dyDescent="0.75">
      <c r="A41" s="288"/>
      <c r="B41" s="320"/>
      <c r="C41" s="320"/>
      <c r="D41" s="320"/>
      <c r="E41" s="327"/>
      <c r="F41" s="139">
        <f>SUM(F36:F40)</f>
        <v>6.4700000000000006</v>
      </c>
      <c r="G41" s="139">
        <f>SUM(G36:G40)</f>
        <v>2.7600000000000002</v>
      </c>
      <c r="H41" s="139">
        <f>SUM(H36:H40)</f>
        <v>15.09</v>
      </c>
      <c r="I41" s="139">
        <f>SUM(I36:I40)</f>
        <v>114.43999999999998</v>
      </c>
    </row>
    <row r="42" spans="1:9" ht="80.099999999999994" customHeight="1" thickBot="1" x14ac:dyDescent="0.75">
      <c r="A42" s="344" t="s">
        <v>352</v>
      </c>
      <c r="B42" s="302">
        <v>200</v>
      </c>
      <c r="C42" s="142" t="s">
        <v>317</v>
      </c>
      <c r="D42" s="241">
        <v>38</v>
      </c>
      <c r="E42" s="241">
        <v>38</v>
      </c>
      <c r="F42" s="241">
        <v>7.6</v>
      </c>
      <c r="G42" s="241">
        <v>3.72</v>
      </c>
      <c r="H42" s="241"/>
      <c r="I42" s="241">
        <v>63.84</v>
      </c>
    </row>
    <row r="43" spans="1:9" ht="80.099999999999994" customHeight="1" thickBot="1" x14ac:dyDescent="0.3">
      <c r="A43" s="343"/>
      <c r="B43" s="343"/>
      <c r="C43" s="113" t="s">
        <v>71</v>
      </c>
      <c r="D43" s="150">
        <v>15</v>
      </c>
      <c r="E43" s="150">
        <v>15</v>
      </c>
      <c r="F43" s="150">
        <v>1.05</v>
      </c>
      <c r="G43" s="150">
        <v>0.15</v>
      </c>
      <c r="H43" s="150">
        <v>10.71</v>
      </c>
      <c r="I43" s="150">
        <v>49.5</v>
      </c>
    </row>
    <row r="44" spans="1:9" ht="80.099999999999994" customHeight="1" thickBot="1" x14ac:dyDescent="0.75">
      <c r="A44" s="343"/>
      <c r="B44" s="343"/>
      <c r="C44" s="97" t="s">
        <v>11</v>
      </c>
      <c r="D44" s="112">
        <v>7</v>
      </c>
      <c r="E44" s="112">
        <v>7</v>
      </c>
      <c r="F44" s="112">
        <v>0.02</v>
      </c>
      <c r="G44" s="112">
        <v>5.49</v>
      </c>
      <c r="H44" s="112">
        <v>0.03</v>
      </c>
      <c r="I44" s="112">
        <v>51.38</v>
      </c>
    </row>
    <row r="45" spans="1:9" ht="80.099999999999994" customHeight="1" thickBot="1" x14ac:dyDescent="0.3">
      <c r="A45" s="343"/>
      <c r="B45" s="343"/>
      <c r="C45" s="113" t="s">
        <v>321</v>
      </c>
      <c r="D45" s="241">
        <v>45</v>
      </c>
      <c r="E45" s="241">
        <v>45</v>
      </c>
      <c r="F45" s="241">
        <v>4.72</v>
      </c>
      <c r="G45" s="241">
        <v>1.03</v>
      </c>
      <c r="H45" s="241">
        <v>28.62</v>
      </c>
      <c r="I45" s="241">
        <v>146.25</v>
      </c>
    </row>
    <row r="46" spans="1:9" ht="80.099999999999994" customHeight="1" thickBot="1" x14ac:dyDescent="0.3">
      <c r="A46" s="343"/>
      <c r="B46" s="343"/>
      <c r="C46" s="113" t="s">
        <v>21</v>
      </c>
      <c r="D46" s="150">
        <v>15</v>
      </c>
      <c r="E46" s="150">
        <v>12</v>
      </c>
      <c r="F46" s="150">
        <v>0.03</v>
      </c>
      <c r="G46" s="150"/>
      <c r="H46" s="150">
        <v>0.87</v>
      </c>
      <c r="I46" s="150">
        <v>4.0999999999999996</v>
      </c>
    </row>
    <row r="47" spans="1:9" ht="80.099999999999994" customHeight="1" thickBot="1" x14ac:dyDescent="0.3">
      <c r="A47" s="343"/>
      <c r="B47" s="343"/>
      <c r="C47" s="114" t="s">
        <v>20</v>
      </c>
      <c r="D47" s="150">
        <v>7</v>
      </c>
      <c r="E47" s="150">
        <v>6</v>
      </c>
      <c r="F47" s="150">
        <v>0.08</v>
      </c>
      <c r="G47" s="150"/>
      <c r="H47" s="150">
        <v>0.55000000000000004</v>
      </c>
      <c r="I47" s="150">
        <v>2.5</v>
      </c>
    </row>
    <row r="48" spans="1:9" ht="80.099999999999994" customHeight="1" thickBot="1" x14ac:dyDescent="0.75">
      <c r="A48" s="288"/>
      <c r="B48" s="320"/>
      <c r="C48" s="320"/>
      <c r="D48" s="320"/>
      <c r="E48" s="327"/>
      <c r="F48" s="139">
        <f>SUM(F42:F47)</f>
        <v>13.5</v>
      </c>
      <c r="G48" s="139">
        <f>SUM(G42:G47)</f>
        <v>10.389999999999999</v>
      </c>
      <c r="H48" s="139">
        <f>SUM(H42:H47)</f>
        <v>40.779999999999994</v>
      </c>
      <c r="I48" s="139">
        <f>SUM(I42:I47)</f>
        <v>317.57000000000005</v>
      </c>
    </row>
    <row r="49" spans="1:9" ht="80.099999999999994" customHeight="1" thickBot="1" x14ac:dyDescent="0.75">
      <c r="A49" s="301" t="s">
        <v>43</v>
      </c>
      <c r="B49" s="302">
        <v>200</v>
      </c>
      <c r="C49" s="97" t="s">
        <v>267</v>
      </c>
      <c r="D49" s="140">
        <v>9</v>
      </c>
      <c r="E49" s="140">
        <v>9</v>
      </c>
      <c r="F49" s="140">
        <v>0.2</v>
      </c>
      <c r="G49" s="140"/>
      <c r="H49" s="140">
        <v>4.32</v>
      </c>
      <c r="I49" s="140">
        <v>17.91</v>
      </c>
    </row>
    <row r="50" spans="1:9" ht="80.099999999999994" customHeight="1" thickBot="1" x14ac:dyDescent="0.75">
      <c r="A50" s="301"/>
      <c r="B50" s="302"/>
      <c r="C50" s="97" t="s">
        <v>13</v>
      </c>
      <c r="D50" s="208">
        <v>12</v>
      </c>
      <c r="E50" s="208">
        <v>12</v>
      </c>
      <c r="F50" s="208"/>
      <c r="G50" s="208"/>
      <c r="H50" s="208">
        <v>11.4</v>
      </c>
      <c r="I50" s="208">
        <v>46.8</v>
      </c>
    </row>
    <row r="51" spans="1:9" ht="80.099999999999994" customHeight="1" thickBot="1" x14ac:dyDescent="0.75">
      <c r="A51" s="288"/>
      <c r="B51" s="320"/>
      <c r="C51" s="320"/>
      <c r="D51" s="320"/>
      <c r="E51" s="327"/>
      <c r="F51" s="139">
        <f>SUM(F49:F50)</f>
        <v>0.2</v>
      </c>
      <c r="G51" s="139">
        <f>SUM(G49:G50)</f>
        <v>0</v>
      </c>
      <c r="H51" s="139">
        <f>SUM(H49:H50)</f>
        <v>15.72</v>
      </c>
      <c r="I51" s="139">
        <f>SUM(I49:I50)</f>
        <v>64.709999999999994</v>
      </c>
    </row>
    <row r="52" spans="1:9" ht="80.099999999999994" customHeight="1" thickBot="1" x14ac:dyDescent="0.75">
      <c r="A52" s="95" t="s">
        <v>44</v>
      </c>
      <c r="B52" s="238">
        <v>35</v>
      </c>
      <c r="C52" s="97" t="s">
        <v>23</v>
      </c>
      <c r="D52" s="236">
        <v>35</v>
      </c>
      <c r="E52" s="236">
        <v>35</v>
      </c>
      <c r="F52" s="236">
        <v>1.82</v>
      </c>
      <c r="G52" s="236">
        <v>0.42</v>
      </c>
      <c r="H52" s="236">
        <v>15.48</v>
      </c>
      <c r="I52" s="236">
        <v>74.900000000000006</v>
      </c>
    </row>
    <row r="53" spans="1:9" ht="80.099999999999994" customHeight="1" thickBot="1" x14ac:dyDescent="0.3">
      <c r="A53" s="315" t="s">
        <v>27</v>
      </c>
      <c r="B53" s="316"/>
      <c r="C53" s="316"/>
      <c r="D53" s="316"/>
      <c r="E53" s="317"/>
      <c r="F53" s="164">
        <f>F35+F41+F48+F51+F52</f>
        <v>24.32</v>
      </c>
      <c r="G53" s="164">
        <f>G35+G41+G48+G51+G52</f>
        <v>18.39</v>
      </c>
      <c r="H53" s="164">
        <f>H35+H41+H48+H51+H52</f>
        <v>97.95</v>
      </c>
      <c r="I53" s="164">
        <f>I35+I41+I48+I51+I52</f>
        <v>658.80000000000007</v>
      </c>
    </row>
    <row r="54" spans="1:9" ht="80.099999999999994" customHeight="1" thickBot="1" x14ac:dyDescent="0.3">
      <c r="A54" s="315" t="s">
        <v>24</v>
      </c>
      <c r="B54" s="316"/>
      <c r="C54" s="316"/>
      <c r="D54" s="316"/>
      <c r="E54" s="316"/>
      <c r="F54" s="316"/>
      <c r="G54" s="316"/>
      <c r="H54" s="316"/>
      <c r="I54" s="317"/>
    </row>
    <row r="55" spans="1:9" ht="80.099999999999994" customHeight="1" thickBot="1" x14ac:dyDescent="0.3">
      <c r="A55" s="224" t="s">
        <v>341</v>
      </c>
      <c r="B55" s="216">
        <v>50</v>
      </c>
      <c r="C55" s="197" t="s">
        <v>342</v>
      </c>
      <c r="D55" s="216">
        <v>5</v>
      </c>
      <c r="E55" s="218">
        <v>5</v>
      </c>
      <c r="F55" s="111">
        <v>0.2</v>
      </c>
      <c r="G55" s="111"/>
      <c r="H55" s="111">
        <v>3.4</v>
      </c>
      <c r="I55" s="111">
        <v>1.4</v>
      </c>
    </row>
    <row r="56" spans="1:9" ht="80.099999999999994" customHeight="1" thickBot="1" x14ac:dyDescent="0.3">
      <c r="A56" s="315"/>
      <c r="B56" s="318"/>
      <c r="C56" s="318"/>
      <c r="D56" s="318"/>
      <c r="E56" s="318"/>
      <c r="F56" s="318"/>
      <c r="G56" s="318"/>
      <c r="H56" s="318"/>
      <c r="I56" s="319"/>
    </row>
    <row r="57" spans="1:9" ht="80.099999999999994" customHeight="1" thickBot="1" x14ac:dyDescent="0.75">
      <c r="A57" s="328" t="s">
        <v>322</v>
      </c>
      <c r="B57" s="295">
        <v>90</v>
      </c>
      <c r="C57" s="110" t="s">
        <v>25</v>
      </c>
      <c r="D57" s="140">
        <v>40</v>
      </c>
      <c r="E57" s="140">
        <v>40</v>
      </c>
      <c r="F57" s="140">
        <v>3.72</v>
      </c>
      <c r="G57" s="140">
        <v>0.4</v>
      </c>
      <c r="H57" s="140">
        <v>27.88</v>
      </c>
      <c r="I57" s="140">
        <v>126.8</v>
      </c>
    </row>
    <row r="58" spans="1:9" ht="80.099999999999994" customHeight="1" thickBot="1" x14ac:dyDescent="0.75">
      <c r="A58" s="329"/>
      <c r="B58" s="296"/>
      <c r="C58" s="97" t="s">
        <v>11</v>
      </c>
      <c r="D58" s="140">
        <v>3</v>
      </c>
      <c r="E58" s="140">
        <v>3</v>
      </c>
      <c r="F58" s="140">
        <v>0.01</v>
      </c>
      <c r="G58" s="140">
        <v>2.35</v>
      </c>
      <c r="H58" s="140">
        <v>0.01</v>
      </c>
      <c r="I58" s="140">
        <v>22.02</v>
      </c>
    </row>
    <row r="59" spans="1:9" ht="80.099999999999994" customHeight="1" thickBot="1" x14ac:dyDescent="0.75">
      <c r="A59" s="329"/>
      <c r="B59" s="296"/>
      <c r="C59" s="97" t="s">
        <v>40</v>
      </c>
      <c r="D59" s="140">
        <v>40</v>
      </c>
      <c r="E59" s="140">
        <v>40</v>
      </c>
      <c r="F59" s="140">
        <v>1.1200000000000001</v>
      </c>
      <c r="G59" s="140">
        <v>1.28</v>
      </c>
      <c r="H59" s="140">
        <v>1.88</v>
      </c>
      <c r="I59" s="140">
        <v>23.6</v>
      </c>
    </row>
    <row r="60" spans="1:9" ht="80.099999999999994" customHeight="1" thickBot="1" x14ac:dyDescent="0.75">
      <c r="A60" s="329"/>
      <c r="B60" s="296"/>
      <c r="C60" s="97" t="s">
        <v>250</v>
      </c>
      <c r="D60" s="208">
        <v>5</v>
      </c>
      <c r="E60" s="208">
        <v>4.25</v>
      </c>
      <c r="F60" s="208">
        <v>0.62</v>
      </c>
      <c r="G60" s="208">
        <v>1.25</v>
      </c>
      <c r="H60" s="208">
        <v>0.02</v>
      </c>
      <c r="I60" s="208">
        <v>14.11</v>
      </c>
    </row>
    <row r="61" spans="1:9" ht="80.099999999999994" customHeight="1" thickBot="1" x14ac:dyDescent="0.75">
      <c r="A61" s="329"/>
      <c r="B61" s="296"/>
      <c r="C61" s="97" t="s">
        <v>39</v>
      </c>
      <c r="D61" s="140">
        <v>3</v>
      </c>
      <c r="E61" s="140">
        <v>3</v>
      </c>
      <c r="F61" s="140"/>
      <c r="G61" s="140"/>
      <c r="H61" s="140">
        <v>2.86</v>
      </c>
      <c r="I61" s="140">
        <v>11.7</v>
      </c>
    </row>
    <row r="62" spans="1:9" ht="80.099999999999994" customHeight="1" thickBot="1" x14ac:dyDescent="0.75">
      <c r="A62" s="329"/>
      <c r="B62" s="296"/>
      <c r="C62" s="97" t="s">
        <v>17</v>
      </c>
      <c r="D62" s="140">
        <v>5</v>
      </c>
      <c r="E62" s="140">
        <v>5</v>
      </c>
      <c r="F62" s="140"/>
      <c r="G62" s="140">
        <v>4.6900000000000004</v>
      </c>
      <c r="H62" s="140"/>
      <c r="I62" s="140">
        <v>43.65</v>
      </c>
    </row>
    <row r="63" spans="1:9" ht="80.099999999999994" customHeight="1" thickBot="1" x14ac:dyDescent="0.75">
      <c r="A63" s="330"/>
      <c r="B63" s="380"/>
      <c r="C63" s="97" t="s">
        <v>26</v>
      </c>
      <c r="D63" s="140">
        <v>2.9999999999999997E-4</v>
      </c>
      <c r="E63" s="140">
        <v>2.9999999999999997E-4</v>
      </c>
      <c r="F63" s="140"/>
      <c r="G63" s="140"/>
      <c r="H63" s="140"/>
      <c r="I63" s="140"/>
    </row>
    <row r="64" spans="1:9" ht="80.099999999999994" customHeight="1" thickBot="1" x14ac:dyDescent="0.75">
      <c r="A64" s="288"/>
      <c r="B64" s="320"/>
      <c r="C64" s="320"/>
      <c r="D64" s="320"/>
      <c r="E64" s="327"/>
      <c r="F64" s="139">
        <f>SUM(F57:F63)</f>
        <v>5.47</v>
      </c>
      <c r="G64" s="139">
        <f>SUM(G57:G63)</f>
        <v>9.9700000000000006</v>
      </c>
      <c r="H64" s="139">
        <f>SUM(H57:H63)</f>
        <v>32.65</v>
      </c>
      <c r="I64" s="139">
        <f>SUM(I57:I63)</f>
        <v>241.87999999999997</v>
      </c>
    </row>
    <row r="65" spans="1:9" ht="80.099999999999994" customHeight="1" thickBot="1" x14ac:dyDescent="0.75">
      <c r="A65" s="145" t="s">
        <v>107</v>
      </c>
      <c r="B65" s="139">
        <v>15</v>
      </c>
      <c r="C65" s="102" t="s">
        <v>75</v>
      </c>
      <c r="D65" s="220">
        <v>15</v>
      </c>
      <c r="E65" s="282">
        <v>15</v>
      </c>
      <c r="F65" s="282">
        <v>0.91</v>
      </c>
      <c r="G65" s="282">
        <v>4.63</v>
      </c>
      <c r="H65" s="282">
        <v>8.67</v>
      </c>
      <c r="I65" s="282">
        <v>79.349999999999994</v>
      </c>
    </row>
    <row r="66" spans="1:9" ht="80.099999999999994" customHeight="1" thickBot="1" x14ac:dyDescent="0.95">
      <c r="A66" s="288"/>
      <c r="B66" s="289"/>
      <c r="C66" s="289"/>
      <c r="D66" s="289"/>
      <c r="E66" s="289"/>
      <c r="F66" s="289"/>
      <c r="G66" s="289"/>
      <c r="H66" s="289"/>
      <c r="I66" s="290"/>
    </row>
    <row r="67" spans="1:9" ht="80.099999999999994" customHeight="1" thickBot="1" x14ac:dyDescent="0.75">
      <c r="A67" s="291" t="s">
        <v>87</v>
      </c>
      <c r="B67" s="295">
        <v>200</v>
      </c>
      <c r="C67" s="97" t="s">
        <v>33</v>
      </c>
      <c r="D67" s="206">
        <v>1</v>
      </c>
      <c r="E67" s="206">
        <v>1</v>
      </c>
      <c r="F67" s="206">
        <v>0.24</v>
      </c>
      <c r="G67" s="206">
        <v>0.17</v>
      </c>
      <c r="H67" s="206">
        <v>0.24</v>
      </c>
      <c r="I67" s="206">
        <v>3.8</v>
      </c>
    </row>
    <row r="68" spans="1:9" ht="80.099999999999994" customHeight="1" thickBot="1" x14ac:dyDescent="0.75">
      <c r="A68" s="352"/>
      <c r="B68" s="352"/>
      <c r="C68" s="97" t="s">
        <v>39</v>
      </c>
      <c r="D68" s="158">
        <v>10</v>
      </c>
      <c r="E68" s="158">
        <v>10</v>
      </c>
      <c r="F68" s="158"/>
      <c r="G68" s="158"/>
      <c r="H68" s="158">
        <v>9.5500000000000007</v>
      </c>
      <c r="I68" s="158">
        <v>39</v>
      </c>
    </row>
    <row r="69" spans="1:9" ht="80.099999999999994" customHeight="1" thickBot="1" x14ac:dyDescent="0.75">
      <c r="A69" s="353"/>
      <c r="B69" s="353"/>
      <c r="C69" s="97" t="s">
        <v>40</v>
      </c>
      <c r="D69" s="158">
        <v>100</v>
      </c>
      <c r="E69" s="158">
        <v>100</v>
      </c>
      <c r="F69" s="158">
        <v>2.8</v>
      </c>
      <c r="G69" s="158">
        <v>3.2</v>
      </c>
      <c r="H69" s="158">
        <v>4.7</v>
      </c>
      <c r="I69" s="158">
        <v>59</v>
      </c>
    </row>
    <row r="70" spans="1:9" ht="80.099999999999994" customHeight="1" thickBot="1" x14ac:dyDescent="0.75">
      <c r="A70" s="288"/>
      <c r="B70" s="320"/>
      <c r="C70" s="320"/>
      <c r="D70" s="320"/>
      <c r="E70" s="327"/>
      <c r="F70" s="139">
        <f>SUM(F67:F69)</f>
        <v>3.04</v>
      </c>
      <c r="G70" s="139">
        <f t="shared" ref="G70:I70" si="1">SUM(G67:G69)</f>
        <v>3.37</v>
      </c>
      <c r="H70" s="139">
        <f t="shared" si="1"/>
        <v>14.490000000000002</v>
      </c>
      <c r="I70" s="139">
        <f t="shared" si="1"/>
        <v>101.8</v>
      </c>
    </row>
    <row r="71" spans="1:9" ht="80.099999999999994" customHeight="1" thickBot="1" x14ac:dyDescent="0.75">
      <c r="A71" s="315" t="s">
        <v>29</v>
      </c>
      <c r="B71" s="316"/>
      <c r="C71" s="316"/>
      <c r="D71" s="316"/>
      <c r="E71" s="317"/>
      <c r="F71" s="139">
        <f>F64+F65+F70</f>
        <v>9.42</v>
      </c>
      <c r="G71" s="139">
        <f t="shared" ref="G71:I71" si="2">G64+G65+G70</f>
        <v>17.970000000000002</v>
      </c>
      <c r="H71" s="139">
        <f t="shared" si="2"/>
        <v>55.81</v>
      </c>
      <c r="I71" s="139">
        <f t="shared" si="2"/>
        <v>423.03</v>
      </c>
    </row>
    <row r="72" spans="1:9" ht="80.099999999999994" customHeight="1" thickBot="1" x14ac:dyDescent="0.75">
      <c r="A72" s="315" t="s">
        <v>30</v>
      </c>
      <c r="B72" s="316"/>
      <c r="C72" s="316"/>
      <c r="D72" s="316"/>
      <c r="E72" s="317"/>
      <c r="F72" s="139">
        <f>F25+F27+F53+F71</f>
        <v>46.59</v>
      </c>
      <c r="G72" s="139">
        <f>G25+G27+G53+G71</f>
        <v>51.150000000000006</v>
      </c>
      <c r="H72" s="139">
        <f>H25+H27+H53+H71</f>
        <v>236.10000000000002</v>
      </c>
      <c r="I72" s="139">
        <f>I25+I27+I53+I71</f>
        <v>1604.89</v>
      </c>
    </row>
    <row r="73" spans="1:9" ht="25.5" x14ac:dyDescent="0.3">
      <c r="A73" s="19"/>
      <c r="B73" s="19"/>
      <c r="C73" s="25"/>
      <c r="D73" s="21"/>
      <c r="E73" s="21"/>
      <c r="F73" s="21"/>
      <c r="G73" s="21"/>
      <c r="H73" s="21"/>
      <c r="I73" s="21"/>
    </row>
    <row r="74" spans="1:9" ht="26.25" customHeight="1" x14ac:dyDescent="0.4">
      <c r="A74" s="7"/>
      <c r="B74" s="7"/>
      <c r="C74" s="8"/>
      <c r="D74" s="9"/>
      <c r="E74" s="9"/>
      <c r="F74" s="9"/>
      <c r="G74" s="9"/>
      <c r="H74" s="9"/>
      <c r="I74" s="9"/>
    </row>
  </sheetData>
  <mergeCells count="42">
    <mergeCell ref="A54:I54"/>
    <mergeCell ref="A57:A63"/>
    <mergeCell ref="B57:B63"/>
    <mergeCell ref="A42:A47"/>
    <mergeCell ref="B42:B47"/>
    <mergeCell ref="A48:E48"/>
    <mergeCell ref="A49:A50"/>
    <mergeCell ref="B49:B50"/>
    <mergeCell ref="A51:E51"/>
    <mergeCell ref="A53:E53"/>
    <mergeCell ref="A56:I56"/>
    <mergeCell ref="A35:E35"/>
    <mergeCell ref="A5:I5"/>
    <mergeCell ref="A10:I10"/>
    <mergeCell ref="A11:A16"/>
    <mergeCell ref="B11:B16"/>
    <mergeCell ref="A17:E17"/>
    <mergeCell ref="A8:E8"/>
    <mergeCell ref="A6:A7"/>
    <mergeCell ref="B6:B7"/>
    <mergeCell ref="A21:A23"/>
    <mergeCell ref="A26:I26"/>
    <mergeCell ref="A28:I28"/>
    <mergeCell ref="A29:A34"/>
    <mergeCell ref="B29:B34"/>
    <mergeCell ref="A25:E25"/>
    <mergeCell ref="G3:H3"/>
    <mergeCell ref="A72:E72"/>
    <mergeCell ref="A71:E71"/>
    <mergeCell ref="A70:E70"/>
    <mergeCell ref="A67:A69"/>
    <mergeCell ref="B67:B69"/>
    <mergeCell ref="A64:E64"/>
    <mergeCell ref="A66:I66"/>
    <mergeCell ref="A20:E20"/>
    <mergeCell ref="B18:B19"/>
    <mergeCell ref="A18:A19"/>
    <mergeCell ref="A41:E41"/>
    <mergeCell ref="A24:E24"/>
    <mergeCell ref="A36:A40"/>
    <mergeCell ref="B36:B40"/>
    <mergeCell ref="B21:B23"/>
  </mergeCells>
  <pageMargins left="0.7" right="0.7" top="0.75" bottom="0.75" header="0.3" footer="0.3"/>
  <pageSetup paperSize="9" scale="12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5"/>
  <sheetViews>
    <sheetView view="pageBreakPreview" topLeftCell="A70" zoomScale="33" zoomScaleNormal="100" zoomScaleSheetLayoutView="33" workbookViewId="0">
      <selection activeCell="A55" sqref="A55:I55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10.7109375" customWidth="1"/>
    <col min="4" max="8" width="40.7109375" style="4" customWidth="1"/>
    <col min="9" max="9" width="55.7109375" style="4" customWidth="1"/>
  </cols>
  <sheetData>
    <row r="3" spans="1:9" ht="92.25" x14ac:dyDescent="1.05">
      <c r="A3" s="19"/>
      <c r="B3" s="20"/>
      <c r="C3" s="85" t="s">
        <v>204</v>
      </c>
      <c r="D3" s="87"/>
      <c r="E3" s="87"/>
      <c r="F3" s="21"/>
      <c r="G3" s="21"/>
      <c r="H3" s="21"/>
      <c r="I3" s="92" t="s">
        <v>338</v>
      </c>
    </row>
    <row r="4" spans="1:9" ht="65.25" thickBot="1" x14ac:dyDescent="0.95">
      <c r="A4" s="92"/>
      <c r="B4" s="90"/>
      <c r="C4" s="107" t="s">
        <v>228</v>
      </c>
      <c r="D4" s="107"/>
      <c r="E4" s="91"/>
      <c r="F4" s="91"/>
      <c r="G4" s="312" t="s">
        <v>268</v>
      </c>
      <c r="H4" s="313"/>
      <c r="I4" s="91"/>
    </row>
    <row r="5" spans="1:9" ht="194.2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01">
        <f>F8</f>
        <v>0.56000000000000005</v>
      </c>
      <c r="G9" s="101">
        <f>G7+G8</f>
        <v>0.64</v>
      </c>
      <c r="H9" s="101">
        <f>H8</f>
        <v>0.94</v>
      </c>
      <c r="I9" s="101">
        <f>I8</f>
        <v>11.8</v>
      </c>
    </row>
    <row r="10" spans="1:9" ht="80.099999999999994" customHeight="1" thickBot="1" x14ac:dyDescent="0.3">
      <c r="A10" s="108" t="s">
        <v>113</v>
      </c>
      <c r="B10" s="109">
        <v>100</v>
      </c>
      <c r="C10" s="197" t="s">
        <v>285</v>
      </c>
      <c r="D10" s="166">
        <v>100</v>
      </c>
      <c r="E10" s="166">
        <v>100</v>
      </c>
      <c r="F10" s="166">
        <v>0.71</v>
      </c>
      <c r="G10" s="166"/>
      <c r="H10" s="166">
        <v>11.69</v>
      </c>
      <c r="I10" s="166">
        <v>52.98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3">
      <c r="A12" s="291" t="s">
        <v>66</v>
      </c>
      <c r="B12" s="295">
        <v>150</v>
      </c>
      <c r="C12" s="110" t="s">
        <v>67</v>
      </c>
      <c r="D12" s="111">
        <v>15</v>
      </c>
      <c r="E12" s="111">
        <v>15</v>
      </c>
      <c r="F12" s="111">
        <v>1.42</v>
      </c>
      <c r="G12" s="111">
        <v>0.1</v>
      </c>
      <c r="H12" s="111">
        <v>10.51</v>
      </c>
      <c r="I12" s="111">
        <v>49.95</v>
      </c>
    </row>
    <row r="13" spans="1:9" ht="80.099999999999994" customHeight="1" thickBot="1" x14ac:dyDescent="0.75">
      <c r="A13" s="352"/>
      <c r="B13" s="352"/>
      <c r="C13" s="97" t="s">
        <v>40</v>
      </c>
      <c r="D13" s="158">
        <v>100</v>
      </c>
      <c r="E13" s="158">
        <v>100</v>
      </c>
      <c r="F13" s="158">
        <v>2.8</v>
      </c>
      <c r="G13" s="158">
        <v>3.2</v>
      </c>
      <c r="H13" s="158">
        <v>4.7</v>
      </c>
      <c r="I13" s="158">
        <v>59</v>
      </c>
    </row>
    <row r="14" spans="1:9" ht="80.099999999999994" customHeight="1" thickBot="1" x14ac:dyDescent="0.75">
      <c r="A14" s="352"/>
      <c r="B14" s="352"/>
      <c r="C14" s="97" t="s">
        <v>39</v>
      </c>
      <c r="D14" s="99">
        <v>3</v>
      </c>
      <c r="E14" s="99">
        <v>3</v>
      </c>
      <c r="F14" s="99"/>
      <c r="G14" s="99"/>
      <c r="H14" s="99">
        <v>2.86</v>
      </c>
      <c r="I14" s="99">
        <v>11.7</v>
      </c>
    </row>
    <row r="15" spans="1:9" ht="80.099999999999994" customHeight="1" thickBot="1" x14ac:dyDescent="0.75">
      <c r="A15" s="353"/>
      <c r="B15" s="353"/>
      <c r="C15" s="97" t="s">
        <v>11</v>
      </c>
      <c r="D15" s="254">
        <v>5</v>
      </c>
      <c r="E15" s="254">
        <v>5</v>
      </c>
      <c r="F15" s="254">
        <v>0.02</v>
      </c>
      <c r="G15" s="254">
        <v>3.92</v>
      </c>
      <c r="H15" s="254">
        <v>0.02</v>
      </c>
      <c r="I15" s="254">
        <v>36.700000000000003</v>
      </c>
    </row>
    <row r="16" spans="1:9" ht="80.099999999999994" customHeight="1" thickBot="1" x14ac:dyDescent="0.75">
      <c r="A16" s="300"/>
      <c r="B16" s="300"/>
      <c r="C16" s="300"/>
      <c r="D16" s="300"/>
      <c r="E16" s="300"/>
      <c r="F16" s="101">
        <f>SUM(F12:F15)</f>
        <v>4.2399999999999993</v>
      </c>
      <c r="G16" s="101">
        <f t="shared" ref="G16:I16" si="0">SUM(G12:G15)</f>
        <v>7.2200000000000006</v>
      </c>
      <c r="H16" s="101">
        <f t="shared" si="0"/>
        <v>18.09</v>
      </c>
      <c r="I16" s="101">
        <f t="shared" si="0"/>
        <v>157.35000000000002</v>
      </c>
    </row>
    <row r="17" spans="1:9" ht="80.099999999999994" customHeight="1" thickBot="1" x14ac:dyDescent="0.3">
      <c r="A17" s="291" t="s">
        <v>366</v>
      </c>
      <c r="B17" s="347" t="s">
        <v>252</v>
      </c>
      <c r="C17" s="110" t="s">
        <v>12</v>
      </c>
      <c r="D17" s="223">
        <v>25</v>
      </c>
      <c r="E17" s="223">
        <v>25</v>
      </c>
      <c r="F17" s="223">
        <v>1.77</v>
      </c>
      <c r="G17" s="223">
        <v>0.27</v>
      </c>
      <c r="H17" s="223">
        <v>11.6</v>
      </c>
      <c r="I17" s="223">
        <v>57.25</v>
      </c>
    </row>
    <row r="18" spans="1:9" ht="80.099999999999994" customHeight="1" thickBot="1" x14ac:dyDescent="0.3">
      <c r="A18" s="292"/>
      <c r="B18" s="348"/>
      <c r="C18" s="110" t="s">
        <v>349</v>
      </c>
      <c r="D18" s="223">
        <v>5</v>
      </c>
      <c r="E18" s="223">
        <v>5</v>
      </c>
      <c r="F18" s="223">
        <v>1.3</v>
      </c>
      <c r="G18" s="223">
        <v>1.35</v>
      </c>
      <c r="H18" s="223"/>
      <c r="I18" s="223">
        <v>17.350000000000001</v>
      </c>
    </row>
    <row r="19" spans="1:9" ht="80.099999999999994" customHeight="1" thickBot="1" x14ac:dyDescent="0.75">
      <c r="A19" s="300"/>
      <c r="B19" s="300"/>
      <c r="C19" s="300"/>
      <c r="D19" s="300"/>
      <c r="E19" s="300"/>
      <c r="F19" s="101">
        <f>SUM(F17:F18)</f>
        <v>3.0700000000000003</v>
      </c>
      <c r="G19" s="101">
        <f>SUM(G17:G18)</f>
        <v>1.62</v>
      </c>
      <c r="H19" s="101">
        <f>SUM(H17:H18)</f>
        <v>11.6</v>
      </c>
      <c r="I19" s="101">
        <f>SUM(I17:I18)</f>
        <v>74.599999999999994</v>
      </c>
    </row>
    <row r="20" spans="1:9" ht="80.099999999999994" customHeight="1" thickBot="1" x14ac:dyDescent="0.75">
      <c r="A20" s="291" t="s">
        <v>114</v>
      </c>
      <c r="B20" s="295">
        <v>150</v>
      </c>
      <c r="C20" s="110" t="s">
        <v>132</v>
      </c>
      <c r="D20" s="206">
        <v>1</v>
      </c>
      <c r="E20" s="206">
        <v>1</v>
      </c>
      <c r="F20" s="206"/>
      <c r="G20" s="206"/>
      <c r="H20" s="206">
        <v>0.64</v>
      </c>
      <c r="I20" s="206">
        <v>2.94</v>
      </c>
    </row>
    <row r="21" spans="1:9" ht="80.099999999999994" customHeight="1" thickBot="1" x14ac:dyDescent="0.75">
      <c r="A21" s="352"/>
      <c r="B21" s="352"/>
      <c r="C21" s="97" t="s">
        <v>40</v>
      </c>
      <c r="D21" s="208">
        <v>100</v>
      </c>
      <c r="E21" s="208">
        <v>100</v>
      </c>
      <c r="F21" s="208">
        <v>2.8</v>
      </c>
      <c r="G21" s="208">
        <v>3.2</v>
      </c>
      <c r="H21" s="208">
        <v>4.7</v>
      </c>
      <c r="I21" s="208">
        <v>59</v>
      </c>
    </row>
    <row r="22" spans="1:9" ht="80.099999999999994" customHeight="1" thickBot="1" x14ac:dyDescent="0.75">
      <c r="A22" s="353"/>
      <c r="B22" s="353"/>
      <c r="C22" s="97" t="s">
        <v>39</v>
      </c>
      <c r="D22" s="112">
        <v>10</v>
      </c>
      <c r="E22" s="112">
        <v>10</v>
      </c>
      <c r="F22" s="112"/>
      <c r="G22" s="112"/>
      <c r="H22" s="112">
        <v>9.5500000000000007</v>
      </c>
      <c r="I22" s="112">
        <v>39</v>
      </c>
    </row>
    <row r="23" spans="1:9" ht="80.099999999999994" customHeight="1" thickBot="1" x14ac:dyDescent="0.75">
      <c r="A23" s="300"/>
      <c r="B23" s="300"/>
      <c r="C23" s="300"/>
      <c r="D23" s="300"/>
      <c r="E23" s="300"/>
      <c r="F23" s="101">
        <f>SUM(F20:F22)</f>
        <v>2.8</v>
      </c>
      <c r="G23" s="101">
        <f>SUM(G20:G22)</f>
        <v>3.2</v>
      </c>
      <c r="H23" s="101">
        <f>SUM(H20:H22)</f>
        <v>14.89</v>
      </c>
      <c r="I23" s="101">
        <f>SUM(I20:I22)</f>
        <v>100.94</v>
      </c>
    </row>
    <row r="24" spans="1:9" ht="80.099999999999994" customHeight="1" thickBot="1" x14ac:dyDescent="0.75">
      <c r="A24" s="315" t="s">
        <v>28</v>
      </c>
      <c r="B24" s="316"/>
      <c r="C24" s="316"/>
      <c r="D24" s="316"/>
      <c r="E24" s="317"/>
      <c r="F24" s="101">
        <f>F9+F10+F16+F19+F23</f>
        <v>11.379999999999999</v>
      </c>
      <c r="G24" s="101">
        <f>G9+G10+G16+G19+G23</f>
        <v>12.68</v>
      </c>
      <c r="H24" s="101">
        <f>H9+H10+H16+H19+H23</f>
        <v>57.21</v>
      </c>
      <c r="I24" s="101">
        <f>I9+I10+I16+I19+I23</f>
        <v>397.67</v>
      </c>
    </row>
    <row r="25" spans="1:9" ht="80.099999999999994" customHeight="1" thickBot="1" x14ac:dyDescent="0.3">
      <c r="A25" s="377" t="s">
        <v>14</v>
      </c>
      <c r="B25" s="378"/>
      <c r="C25" s="378"/>
      <c r="D25" s="378"/>
      <c r="E25" s="378"/>
      <c r="F25" s="378"/>
      <c r="G25" s="378"/>
      <c r="H25" s="378"/>
      <c r="I25" s="379"/>
    </row>
    <row r="26" spans="1:9" ht="80.099999999999994" customHeight="1" thickBot="1" x14ac:dyDescent="0.75">
      <c r="A26" s="95" t="s">
        <v>89</v>
      </c>
      <c r="B26" s="100">
        <v>125</v>
      </c>
      <c r="C26" s="97" t="s">
        <v>287</v>
      </c>
      <c r="D26" s="111">
        <v>125</v>
      </c>
      <c r="E26" s="111">
        <v>125</v>
      </c>
      <c r="F26" s="111"/>
      <c r="G26" s="111"/>
      <c r="H26" s="111">
        <v>8.75</v>
      </c>
      <c r="I26" s="111">
        <v>35</v>
      </c>
    </row>
    <row r="27" spans="1:9" ht="80.099999999999994" customHeight="1" thickBot="1" x14ac:dyDescent="0.3">
      <c r="A27" s="315" t="s">
        <v>15</v>
      </c>
      <c r="B27" s="316"/>
      <c r="C27" s="316"/>
      <c r="D27" s="316"/>
      <c r="E27" s="316"/>
      <c r="F27" s="316"/>
      <c r="G27" s="316"/>
      <c r="H27" s="316"/>
      <c r="I27" s="317"/>
    </row>
    <row r="28" spans="1:9" ht="80.099999999999994" customHeight="1" thickBot="1" x14ac:dyDescent="0.3">
      <c r="A28" s="340" t="s">
        <v>271</v>
      </c>
      <c r="B28" s="307">
        <v>35</v>
      </c>
      <c r="C28" s="113" t="s">
        <v>21</v>
      </c>
      <c r="D28" s="111">
        <v>7</v>
      </c>
      <c r="E28" s="111">
        <v>6</v>
      </c>
      <c r="F28" s="111">
        <v>0.02</v>
      </c>
      <c r="G28" s="111"/>
      <c r="H28" s="111">
        <v>0.44</v>
      </c>
      <c r="I28" s="111">
        <v>2.02</v>
      </c>
    </row>
    <row r="29" spans="1:9" ht="80.099999999999994" customHeight="1" thickBot="1" x14ac:dyDescent="0.75">
      <c r="A29" s="397"/>
      <c r="B29" s="399"/>
      <c r="C29" s="114" t="s">
        <v>17</v>
      </c>
      <c r="D29" s="200">
        <v>4</v>
      </c>
      <c r="E29" s="200">
        <v>4</v>
      </c>
      <c r="F29" s="200"/>
      <c r="G29" s="200">
        <v>3.75</v>
      </c>
      <c r="H29" s="200"/>
      <c r="I29" s="200">
        <v>34.92</v>
      </c>
    </row>
    <row r="30" spans="1:9" ht="80.099999999999994" customHeight="1" thickBot="1" x14ac:dyDescent="0.75">
      <c r="A30" s="397"/>
      <c r="B30" s="399"/>
      <c r="C30" s="97" t="s">
        <v>39</v>
      </c>
      <c r="D30" s="112">
        <v>3</v>
      </c>
      <c r="E30" s="112">
        <v>3</v>
      </c>
      <c r="F30" s="112"/>
      <c r="G30" s="112"/>
      <c r="H30" s="112">
        <v>2.86</v>
      </c>
      <c r="I30" s="112">
        <v>11.7</v>
      </c>
    </row>
    <row r="31" spans="1:9" ht="80.099999999999994" customHeight="1" thickBot="1" x14ac:dyDescent="0.75">
      <c r="A31" s="397"/>
      <c r="B31" s="399"/>
      <c r="C31" s="102" t="s">
        <v>318</v>
      </c>
      <c r="D31" s="112">
        <v>40</v>
      </c>
      <c r="E31" s="112">
        <v>32</v>
      </c>
      <c r="F31" s="112">
        <v>0.57999999999999996</v>
      </c>
      <c r="G31" s="112">
        <v>0.03</v>
      </c>
      <c r="H31" s="112">
        <v>1.5</v>
      </c>
      <c r="I31" s="112">
        <v>8.64</v>
      </c>
    </row>
    <row r="32" spans="1:9" ht="80.099999999999994" customHeight="1" thickBot="1" x14ac:dyDescent="0.75">
      <c r="A32" s="398"/>
      <c r="B32" s="400"/>
      <c r="C32" s="102" t="s">
        <v>305</v>
      </c>
      <c r="D32" s="99">
        <v>10</v>
      </c>
      <c r="E32" s="99">
        <v>10</v>
      </c>
      <c r="F32" s="99">
        <v>7.0000000000000007E-2</v>
      </c>
      <c r="G32" s="99"/>
      <c r="H32" s="99">
        <v>1.17</v>
      </c>
      <c r="I32" s="99">
        <v>5.3</v>
      </c>
    </row>
    <row r="33" spans="1:9" ht="80.099999999999994" customHeight="1" thickBot="1" x14ac:dyDescent="0.75">
      <c r="A33" s="300"/>
      <c r="B33" s="300"/>
      <c r="C33" s="300"/>
      <c r="D33" s="300"/>
      <c r="E33" s="300"/>
      <c r="F33" s="101">
        <f>SUM(F28:F32)</f>
        <v>0.66999999999999993</v>
      </c>
      <c r="G33" s="101">
        <f t="shared" ref="G33:I33" si="1">SUM(G28:G32)</f>
        <v>3.78</v>
      </c>
      <c r="H33" s="101">
        <f t="shared" si="1"/>
        <v>5.97</v>
      </c>
      <c r="I33" s="101">
        <f t="shared" si="1"/>
        <v>62.58</v>
      </c>
    </row>
    <row r="34" spans="1:9" ht="80.099999999999994" customHeight="1" thickBot="1" x14ac:dyDescent="0.3">
      <c r="A34" s="291" t="s">
        <v>324</v>
      </c>
      <c r="B34" s="295">
        <v>150</v>
      </c>
      <c r="C34" s="110" t="s">
        <v>302</v>
      </c>
      <c r="D34" s="111">
        <v>60</v>
      </c>
      <c r="E34" s="111">
        <v>30</v>
      </c>
      <c r="F34" s="111">
        <v>4.8</v>
      </c>
      <c r="G34" s="111">
        <v>0.18</v>
      </c>
      <c r="H34" s="111"/>
      <c r="I34" s="111">
        <v>20.7</v>
      </c>
    </row>
    <row r="35" spans="1:9" ht="80.099999999999994" customHeight="1" thickBot="1" x14ac:dyDescent="0.75">
      <c r="A35" s="293"/>
      <c r="B35" s="293"/>
      <c r="C35" s="102" t="s">
        <v>19</v>
      </c>
      <c r="D35" s="267">
        <v>40</v>
      </c>
      <c r="E35" s="267">
        <v>28</v>
      </c>
      <c r="F35" s="267">
        <v>0.5</v>
      </c>
      <c r="G35" s="267">
        <v>0.11</v>
      </c>
      <c r="H35" s="267">
        <v>4.5599999999999996</v>
      </c>
      <c r="I35" s="267">
        <v>22.4</v>
      </c>
    </row>
    <row r="36" spans="1:9" ht="80.099999999999994" customHeight="1" thickBot="1" x14ac:dyDescent="0.3">
      <c r="A36" s="293"/>
      <c r="B36" s="293"/>
      <c r="C36" s="114" t="s">
        <v>20</v>
      </c>
      <c r="D36" s="112">
        <v>8</v>
      </c>
      <c r="E36" s="112">
        <v>7</v>
      </c>
      <c r="F36" s="112">
        <v>0.09</v>
      </c>
      <c r="G36" s="112"/>
      <c r="H36" s="112">
        <v>0.64</v>
      </c>
      <c r="I36" s="112">
        <v>2.9</v>
      </c>
    </row>
    <row r="37" spans="1:9" ht="80.099999999999994" customHeight="1" thickBot="1" x14ac:dyDescent="0.3">
      <c r="A37" s="293"/>
      <c r="B37" s="293"/>
      <c r="C37" s="113" t="s">
        <v>21</v>
      </c>
      <c r="D37" s="112">
        <v>7</v>
      </c>
      <c r="E37" s="112">
        <v>6</v>
      </c>
      <c r="F37" s="112">
        <v>0.02</v>
      </c>
      <c r="G37" s="112"/>
      <c r="H37" s="112">
        <v>0.44</v>
      </c>
      <c r="I37" s="112">
        <v>2.0299999999999998</v>
      </c>
    </row>
    <row r="38" spans="1:9" ht="80.099999999999994" customHeight="1" thickBot="1" x14ac:dyDescent="0.3">
      <c r="A38" s="293"/>
      <c r="B38" s="293"/>
      <c r="C38" s="110" t="s">
        <v>12</v>
      </c>
      <c r="D38" s="112">
        <v>4</v>
      </c>
      <c r="E38" s="112">
        <v>4</v>
      </c>
      <c r="F38" s="112">
        <v>0.28000000000000003</v>
      </c>
      <c r="G38" s="112">
        <v>0.04</v>
      </c>
      <c r="H38" s="112">
        <v>1.86</v>
      </c>
      <c r="I38" s="112">
        <v>9.16</v>
      </c>
    </row>
    <row r="39" spans="1:9" ht="80.099999999999994" customHeight="1" thickBot="1" x14ac:dyDescent="0.75">
      <c r="A39" s="293"/>
      <c r="B39" s="293"/>
      <c r="C39" s="97" t="s">
        <v>250</v>
      </c>
      <c r="D39" s="199">
        <v>5</v>
      </c>
      <c r="E39" s="199">
        <v>4.25</v>
      </c>
      <c r="F39" s="199">
        <v>0.62</v>
      </c>
      <c r="G39" s="199">
        <v>1.25</v>
      </c>
      <c r="H39" s="199">
        <v>0.02</v>
      </c>
      <c r="I39" s="199">
        <v>14.11</v>
      </c>
    </row>
    <row r="40" spans="1:9" ht="80.099999999999994" customHeight="1" thickBot="1" x14ac:dyDescent="0.75">
      <c r="A40" s="293"/>
      <c r="B40" s="293"/>
      <c r="C40" s="97" t="s">
        <v>11</v>
      </c>
      <c r="D40" s="112">
        <v>2</v>
      </c>
      <c r="E40" s="112">
        <v>2</v>
      </c>
      <c r="F40" s="112">
        <v>0.01</v>
      </c>
      <c r="G40" s="112">
        <v>1.57</v>
      </c>
      <c r="H40" s="112">
        <v>0.01</v>
      </c>
      <c r="I40" s="112">
        <v>14.68</v>
      </c>
    </row>
    <row r="41" spans="1:9" ht="80.099999999999994" customHeight="1" thickBot="1" x14ac:dyDescent="0.75">
      <c r="A41" s="300"/>
      <c r="B41" s="300"/>
      <c r="C41" s="300"/>
      <c r="D41" s="300"/>
      <c r="E41" s="300"/>
      <c r="F41" s="101">
        <f>SUM(F34:F40)</f>
        <v>6.3199999999999994</v>
      </c>
      <c r="G41" s="101">
        <f>SUM(G34:G40)</f>
        <v>3.1500000000000004</v>
      </c>
      <c r="H41" s="101">
        <f>SUM(H34:H40)</f>
        <v>7.5299999999999994</v>
      </c>
      <c r="I41" s="283">
        <f>SUM(I34:I40)</f>
        <v>85.97999999999999</v>
      </c>
    </row>
    <row r="42" spans="1:9" ht="80.099999999999994" customHeight="1" thickBot="1" x14ac:dyDescent="0.75">
      <c r="A42" s="291" t="s">
        <v>125</v>
      </c>
      <c r="B42" s="295">
        <v>150</v>
      </c>
      <c r="C42" s="257" t="s">
        <v>317</v>
      </c>
      <c r="D42" s="241">
        <v>35</v>
      </c>
      <c r="E42" s="241">
        <v>35</v>
      </c>
      <c r="F42" s="241">
        <v>7</v>
      </c>
      <c r="G42" s="241">
        <v>3.91</v>
      </c>
      <c r="H42" s="241"/>
      <c r="I42" s="241">
        <v>58.8</v>
      </c>
    </row>
    <row r="43" spans="1:9" ht="80.099999999999994" customHeight="1" thickBot="1" x14ac:dyDescent="0.3">
      <c r="A43" s="352"/>
      <c r="B43" s="352"/>
      <c r="C43" s="114" t="s">
        <v>71</v>
      </c>
      <c r="D43" s="112">
        <v>14</v>
      </c>
      <c r="E43" s="112">
        <v>14</v>
      </c>
      <c r="F43" s="112">
        <v>0.02</v>
      </c>
      <c r="G43" s="112">
        <v>3.92</v>
      </c>
      <c r="H43" s="112">
        <v>0.02</v>
      </c>
      <c r="I43" s="112">
        <v>36.700000000000003</v>
      </c>
    </row>
    <row r="44" spans="1:9" ht="80.099999999999994" customHeight="1" thickBot="1" x14ac:dyDescent="0.75">
      <c r="A44" s="352"/>
      <c r="B44" s="352"/>
      <c r="C44" s="97" t="s">
        <v>11</v>
      </c>
      <c r="D44" s="112">
        <v>7</v>
      </c>
      <c r="E44" s="112">
        <v>7</v>
      </c>
      <c r="F44" s="112">
        <v>1.82</v>
      </c>
      <c r="G44" s="112">
        <v>1.89</v>
      </c>
      <c r="H44" s="112"/>
      <c r="I44" s="112">
        <v>24.29</v>
      </c>
    </row>
    <row r="45" spans="1:9" ht="80.099999999999994" customHeight="1" thickBot="1" x14ac:dyDescent="0.3">
      <c r="A45" s="352"/>
      <c r="B45" s="352"/>
      <c r="C45" s="114" t="s">
        <v>17</v>
      </c>
      <c r="D45" s="112">
        <v>2</v>
      </c>
      <c r="E45" s="112">
        <v>2</v>
      </c>
      <c r="F45" s="112"/>
      <c r="G45" s="112">
        <v>1.88</v>
      </c>
      <c r="H45" s="112"/>
      <c r="I45" s="112">
        <v>17.46</v>
      </c>
    </row>
    <row r="46" spans="1:9" ht="80.099999999999994" customHeight="1" thickBot="1" x14ac:dyDescent="0.3">
      <c r="A46" s="352"/>
      <c r="B46" s="352"/>
      <c r="C46" s="114" t="s">
        <v>21</v>
      </c>
      <c r="D46" s="241">
        <v>10</v>
      </c>
      <c r="E46" s="241">
        <v>8</v>
      </c>
      <c r="F46" s="241">
        <v>0.02</v>
      </c>
      <c r="G46" s="241"/>
      <c r="H46" s="241">
        <v>0.57999999999999996</v>
      </c>
      <c r="I46" s="241">
        <v>2.7</v>
      </c>
    </row>
    <row r="47" spans="1:9" ht="80.099999999999994" customHeight="1" thickBot="1" x14ac:dyDescent="0.3">
      <c r="A47" s="352"/>
      <c r="B47" s="352"/>
      <c r="C47" s="114" t="s">
        <v>318</v>
      </c>
      <c r="D47" s="112">
        <v>120</v>
      </c>
      <c r="E47" s="112">
        <v>96</v>
      </c>
      <c r="F47" s="112">
        <v>0.06</v>
      </c>
      <c r="G47" s="112"/>
      <c r="H47" s="112">
        <v>0.37</v>
      </c>
      <c r="I47" s="112">
        <v>1.7</v>
      </c>
    </row>
    <row r="48" spans="1:9" ht="80.099999999999994" customHeight="1" thickBot="1" x14ac:dyDescent="0.3">
      <c r="A48" s="353"/>
      <c r="B48" s="353"/>
      <c r="C48" s="114" t="s">
        <v>20</v>
      </c>
      <c r="D48" s="241">
        <v>10</v>
      </c>
      <c r="E48" s="241">
        <v>8</v>
      </c>
      <c r="F48" s="241">
        <v>0.11</v>
      </c>
      <c r="G48" s="241"/>
      <c r="H48" s="241">
        <v>0.73</v>
      </c>
      <c r="I48" s="241">
        <v>3.3</v>
      </c>
    </row>
    <row r="49" spans="1:9" ht="80.099999999999994" customHeight="1" thickBot="1" x14ac:dyDescent="0.75">
      <c r="A49" s="300"/>
      <c r="B49" s="300"/>
      <c r="C49" s="300"/>
      <c r="D49" s="300"/>
      <c r="E49" s="300"/>
      <c r="F49" s="101">
        <f>SUM(F42:F48)</f>
        <v>9.0299999999999994</v>
      </c>
      <c r="G49" s="101">
        <f>SUM(G42:G48)</f>
        <v>11.600000000000001</v>
      </c>
      <c r="H49" s="101">
        <f>SUM(H42:H48)</f>
        <v>1.7</v>
      </c>
      <c r="I49" s="101">
        <f>I42+I43+I44+I45+I46+I47+I48</f>
        <v>144.94999999999999</v>
      </c>
    </row>
    <row r="50" spans="1:9" ht="80.099999999999994" customHeight="1" thickBot="1" x14ac:dyDescent="0.75">
      <c r="A50" s="291" t="s">
        <v>43</v>
      </c>
      <c r="B50" s="295">
        <v>150</v>
      </c>
      <c r="C50" s="97" t="s">
        <v>267</v>
      </c>
      <c r="D50" s="99">
        <v>8</v>
      </c>
      <c r="E50" s="99">
        <v>8</v>
      </c>
      <c r="F50" s="99">
        <v>0.18</v>
      </c>
      <c r="G50" s="99">
        <v>0.22</v>
      </c>
      <c r="H50" s="99">
        <v>3.84</v>
      </c>
      <c r="I50" s="99">
        <v>15.92</v>
      </c>
    </row>
    <row r="51" spans="1:9" ht="80.099999999999994" customHeight="1" thickBot="1" x14ac:dyDescent="0.75">
      <c r="A51" s="353"/>
      <c r="B51" s="353"/>
      <c r="C51" s="97" t="s">
        <v>39</v>
      </c>
      <c r="D51" s="112">
        <v>10</v>
      </c>
      <c r="E51" s="112">
        <v>10</v>
      </c>
      <c r="F51" s="112"/>
      <c r="G51" s="112"/>
      <c r="H51" s="112">
        <v>9.5500000000000007</v>
      </c>
      <c r="I51" s="112">
        <v>39</v>
      </c>
    </row>
    <row r="52" spans="1:9" ht="80.099999999999994" customHeight="1" thickBot="1" x14ac:dyDescent="0.75">
      <c r="A52" s="300"/>
      <c r="B52" s="300"/>
      <c r="C52" s="300"/>
      <c r="D52" s="300"/>
      <c r="E52" s="300"/>
      <c r="F52" s="101">
        <f>SUM(F50:F51)</f>
        <v>0.18</v>
      </c>
      <c r="G52" s="101">
        <f>SUM(G50:G51)</f>
        <v>0.22</v>
      </c>
      <c r="H52" s="101">
        <f>SUM(H50:H51)</f>
        <v>13.39</v>
      </c>
      <c r="I52" s="101">
        <f>SUM(I50:I51)</f>
        <v>54.92</v>
      </c>
    </row>
    <row r="53" spans="1:9" ht="80.099999999999994" customHeight="1" thickBot="1" x14ac:dyDescent="0.75">
      <c r="A53" s="95" t="s">
        <v>44</v>
      </c>
      <c r="B53" s="144">
        <v>25</v>
      </c>
      <c r="C53" s="97" t="s">
        <v>23</v>
      </c>
      <c r="D53" s="140">
        <v>25</v>
      </c>
      <c r="E53" s="140">
        <v>25</v>
      </c>
      <c r="F53" s="140">
        <v>1.3</v>
      </c>
      <c r="G53" s="140">
        <v>0.3</v>
      </c>
      <c r="H53" s="140">
        <v>11.07</v>
      </c>
      <c r="I53" s="140">
        <v>53.5</v>
      </c>
    </row>
    <row r="54" spans="1:9" ht="80.099999999999994" customHeight="1" thickBot="1" x14ac:dyDescent="0.3">
      <c r="A54" s="299" t="s">
        <v>27</v>
      </c>
      <c r="B54" s="299"/>
      <c r="C54" s="299"/>
      <c r="D54" s="299"/>
      <c r="E54" s="299"/>
      <c r="F54" s="281">
        <f t="shared" ref="F54:H54" si="2">F33+F41+F49+F52+F53</f>
        <v>17.5</v>
      </c>
      <c r="G54" s="281">
        <f t="shared" si="2"/>
        <v>19.05</v>
      </c>
      <c r="H54" s="281">
        <f t="shared" si="2"/>
        <v>39.659999999999997</v>
      </c>
      <c r="I54" s="164">
        <f>I33+I41+I49+I52+I53</f>
        <v>401.93</v>
      </c>
    </row>
    <row r="55" spans="1:9" ht="80.099999999999994" customHeight="1" thickBot="1" x14ac:dyDescent="0.3">
      <c r="A55" s="299" t="s">
        <v>24</v>
      </c>
      <c r="B55" s="299"/>
      <c r="C55" s="299"/>
      <c r="D55" s="299"/>
      <c r="E55" s="299"/>
      <c r="F55" s="299"/>
      <c r="G55" s="299"/>
      <c r="H55" s="299"/>
      <c r="I55" s="299"/>
    </row>
    <row r="56" spans="1:9" ht="80.099999999999994" customHeight="1" thickBot="1" x14ac:dyDescent="0.3">
      <c r="A56" s="216" t="s">
        <v>341</v>
      </c>
      <c r="B56" s="216">
        <v>50</v>
      </c>
      <c r="C56" s="197" t="s">
        <v>342</v>
      </c>
      <c r="D56" s="250">
        <v>5</v>
      </c>
      <c r="E56" s="218">
        <v>5</v>
      </c>
      <c r="F56" s="111">
        <v>0.2</v>
      </c>
      <c r="G56" s="111"/>
      <c r="H56" s="111">
        <v>3.4</v>
      </c>
      <c r="I56" s="111">
        <v>1.4</v>
      </c>
    </row>
    <row r="57" spans="1:9" ht="80.099999999999994" customHeight="1" thickBot="1" x14ac:dyDescent="0.3">
      <c r="A57" s="315"/>
      <c r="B57" s="318"/>
      <c r="C57" s="318"/>
      <c r="D57" s="318"/>
      <c r="E57" s="318"/>
      <c r="F57" s="318"/>
      <c r="G57" s="318"/>
      <c r="H57" s="318"/>
      <c r="I57" s="319"/>
    </row>
    <row r="58" spans="1:9" ht="80.099999999999994" customHeight="1" thickBot="1" x14ac:dyDescent="0.3">
      <c r="A58" s="291" t="s">
        <v>245</v>
      </c>
      <c r="B58" s="295">
        <v>100</v>
      </c>
      <c r="C58" s="110" t="s">
        <v>25</v>
      </c>
      <c r="D58" s="111">
        <v>35</v>
      </c>
      <c r="E58" s="111">
        <v>35</v>
      </c>
      <c r="F58" s="111">
        <v>3.5</v>
      </c>
      <c r="G58" s="111">
        <v>0.42</v>
      </c>
      <c r="H58" s="111">
        <v>24.85</v>
      </c>
      <c r="I58" s="111">
        <v>116.9</v>
      </c>
    </row>
    <row r="59" spans="1:9" ht="80.099999999999994" customHeight="1" thickBot="1" x14ac:dyDescent="0.75">
      <c r="A59" s="293"/>
      <c r="B59" s="293"/>
      <c r="C59" s="97" t="s">
        <v>250</v>
      </c>
      <c r="D59" s="199">
        <v>5</v>
      </c>
      <c r="E59" s="199">
        <v>4.25</v>
      </c>
      <c r="F59" s="199">
        <v>0.62</v>
      </c>
      <c r="G59" s="199">
        <v>1.25</v>
      </c>
      <c r="H59" s="199">
        <v>0.02</v>
      </c>
      <c r="I59" s="199">
        <v>14.11</v>
      </c>
    </row>
    <row r="60" spans="1:9" ht="80.099999999999994" customHeight="1" thickBot="1" x14ac:dyDescent="0.75">
      <c r="A60" s="293"/>
      <c r="B60" s="293"/>
      <c r="C60" s="97" t="s">
        <v>40</v>
      </c>
      <c r="D60" s="112">
        <v>30</v>
      </c>
      <c r="E60" s="112">
        <v>30</v>
      </c>
      <c r="F60" s="112">
        <v>0.84</v>
      </c>
      <c r="G60" s="112">
        <v>0.96</v>
      </c>
      <c r="H60" s="112">
        <v>1.41</v>
      </c>
      <c r="I60" s="112">
        <v>17.7</v>
      </c>
    </row>
    <row r="61" spans="1:9" ht="80.099999999999994" customHeight="1" thickBot="1" x14ac:dyDescent="0.75">
      <c r="A61" s="293"/>
      <c r="B61" s="293"/>
      <c r="C61" s="114" t="s">
        <v>299</v>
      </c>
      <c r="D61" s="99">
        <v>50</v>
      </c>
      <c r="E61" s="99">
        <v>50</v>
      </c>
      <c r="F61" s="99">
        <v>9</v>
      </c>
      <c r="G61" s="99">
        <v>1</v>
      </c>
      <c r="H61" s="99">
        <v>1.65</v>
      </c>
      <c r="I61" s="99">
        <v>51.5</v>
      </c>
    </row>
    <row r="62" spans="1:9" ht="80.099999999999994" customHeight="1" thickBot="1" x14ac:dyDescent="0.75">
      <c r="A62" s="293"/>
      <c r="B62" s="293"/>
      <c r="C62" s="97" t="s">
        <v>39</v>
      </c>
      <c r="D62" s="112">
        <v>8</v>
      </c>
      <c r="E62" s="112">
        <v>8</v>
      </c>
      <c r="F62" s="112"/>
      <c r="G62" s="112"/>
      <c r="H62" s="112">
        <v>7.64</v>
      </c>
      <c r="I62" s="112">
        <v>31.2</v>
      </c>
    </row>
    <row r="63" spans="1:9" ht="80.099999999999994" customHeight="1" thickBot="1" x14ac:dyDescent="0.3">
      <c r="A63" s="293"/>
      <c r="B63" s="293"/>
      <c r="C63" s="114" t="s">
        <v>17</v>
      </c>
      <c r="D63" s="112">
        <v>3</v>
      </c>
      <c r="E63" s="112">
        <v>3</v>
      </c>
      <c r="F63" s="112"/>
      <c r="G63" s="112">
        <v>2.81</v>
      </c>
      <c r="H63" s="112"/>
      <c r="I63" s="112">
        <v>26.19</v>
      </c>
    </row>
    <row r="64" spans="1:9" ht="80.099999999999994" customHeight="1" thickBot="1" x14ac:dyDescent="0.75">
      <c r="A64" s="293"/>
      <c r="B64" s="293"/>
      <c r="C64" s="97" t="s">
        <v>11</v>
      </c>
      <c r="D64" s="112">
        <v>3</v>
      </c>
      <c r="E64" s="112">
        <v>3</v>
      </c>
      <c r="F64" s="112">
        <v>0.01</v>
      </c>
      <c r="G64" s="112">
        <v>2.35</v>
      </c>
      <c r="H64" s="112">
        <v>0.01</v>
      </c>
      <c r="I64" s="112">
        <v>22.02</v>
      </c>
    </row>
    <row r="65" spans="1:9" ht="80.099999999999994" customHeight="1" thickBot="1" x14ac:dyDescent="0.3">
      <c r="A65" s="294"/>
      <c r="B65" s="294"/>
      <c r="C65" s="114" t="s">
        <v>291</v>
      </c>
      <c r="D65" s="112">
        <v>2.0000000000000001E-4</v>
      </c>
      <c r="E65" s="112">
        <v>2.0000000000000001E-4</v>
      </c>
      <c r="F65" s="112"/>
      <c r="G65" s="112"/>
      <c r="H65" s="112"/>
      <c r="I65" s="112"/>
    </row>
    <row r="66" spans="1:9" ht="80.099999999999994" customHeight="1" thickBot="1" x14ac:dyDescent="0.75">
      <c r="A66" s="300"/>
      <c r="B66" s="300"/>
      <c r="C66" s="300"/>
      <c r="D66" s="300"/>
      <c r="E66" s="300"/>
      <c r="F66" s="101">
        <f>SUM(F58:F65)</f>
        <v>13.97</v>
      </c>
      <c r="G66" s="101">
        <f>SUM(G58:G65)</f>
        <v>8.7899999999999991</v>
      </c>
      <c r="H66" s="101">
        <f>SUM(H58:H65)</f>
        <v>35.58</v>
      </c>
      <c r="I66" s="101">
        <f>SUM(I58:I65)</f>
        <v>279.61999999999995</v>
      </c>
    </row>
    <row r="67" spans="1:9" ht="80.099999999999994" customHeight="1" thickBot="1" x14ac:dyDescent="0.75">
      <c r="A67" s="263" t="s">
        <v>65</v>
      </c>
      <c r="B67" s="260">
        <v>15</v>
      </c>
      <c r="C67" s="102" t="s">
        <v>109</v>
      </c>
      <c r="D67" s="259">
        <v>15</v>
      </c>
      <c r="E67" s="259">
        <v>15</v>
      </c>
      <c r="F67" s="259">
        <v>1.26</v>
      </c>
      <c r="G67" s="259">
        <v>1.82</v>
      </c>
      <c r="H67" s="259">
        <v>11.02</v>
      </c>
      <c r="I67" s="259">
        <v>66.81</v>
      </c>
    </row>
    <row r="68" spans="1:9" ht="80.099999999999994" customHeight="1" thickBot="1" x14ac:dyDescent="0.75">
      <c r="A68" s="300"/>
      <c r="B68" s="351"/>
      <c r="C68" s="351"/>
      <c r="D68" s="351"/>
      <c r="E68" s="351"/>
      <c r="F68" s="351"/>
      <c r="G68" s="351"/>
      <c r="H68" s="351"/>
      <c r="I68" s="351"/>
    </row>
    <row r="69" spans="1:9" ht="80.099999999999994" customHeight="1" thickBot="1" x14ac:dyDescent="0.75">
      <c r="A69" s="381" t="s">
        <v>53</v>
      </c>
      <c r="B69" s="307">
        <v>150</v>
      </c>
      <c r="C69" s="97" t="s">
        <v>33</v>
      </c>
      <c r="D69" s="259">
        <v>5.9999999999999995E-4</v>
      </c>
      <c r="E69" s="259">
        <v>5.9999999999999995E-4</v>
      </c>
      <c r="F69" s="199"/>
      <c r="G69" s="199"/>
      <c r="H69" s="199"/>
      <c r="I69" s="199"/>
    </row>
    <row r="70" spans="1:9" ht="80.099999999999994" customHeight="1" thickBot="1" x14ac:dyDescent="0.75">
      <c r="A70" s="381"/>
      <c r="B70" s="342"/>
      <c r="C70" s="97" t="s">
        <v>40</v>
      </c>
      <c r="D70" s="267">
        <v>110</v>
      </c>
      <c r="E70" s="267">
        <v>110</v>
      </c>
      <c r="F70" s="267">
        <v>3.08</v>
      </c>
      <c r="G70" s="267">
        <v>3.52</v>
      </c>
      <c r="H70" s="267">
        <v>5.17</v>
      </c>
      <c r="I70" s="267">
        <v>64.900000000000006</v>
      </c>
    </row>
    <row r="71" spans="1:9" ht="80.099999999999994" customHeight="1" thickBot="1" x14ac:dyDescent="0.75">
      <c r="A71" s="381"/>
      <c r="B71" s="374"/>
      <c r="C71" s="97" t="s">
        <v>39</v>
      </c>
      <c r="D71" s="112">
        <v>8</v>
      </c>
      <c r="E71" s="112">
        <v>8</v>
      </c>
      <c r="F71" s="112"/>
      <c r="G71" s="112"/>
      <c r="H71" s="112">
        <v>7.64</v>
      </c>
      <c r="I71" s="112">
        <v>31.2</v>
      </c>
    </row>
    <row r="72" spans="1:9" ht="80.099999999999994" customHeight="1" thickBot="1" x14ac:dyDescent="0.75">
      <c r="A72" s="300"/>
      <c r="B72" s="300"/>
      <c r="C72" s="300"/>
      <c r="D72" s="300"/>
      <c r="E72" s="300"/>
      <c r="F72" s="101">
        <f>SUM(F69:F71)</f>
        <v>3.08</v>
      </c>
      <c r="G72" s="101">
        <f t="shared" ref="G72:I72" si="3">SUM(G69:G71)</f>
        <v>3.52</v>
      </c>
      <c r="H72" s="101">
        <f t="shared" si="3"/>
        <v>12.809999999999999</v>
      </c>
      <c r="I72" s="101">
        <f t="shared" si="3"/>
        <v>96.100000000000009</v>
      </c>
    </row>
    <row r="73" spans="1:9" ht="80.099999999999994" customHeight="1" thickBot="1" x14ac:dyDescent="0.75">
      <c r="A73" s="299" t="s">
        <v>29</v>
      </c>
      <c r="B73" s="299"/>
      <c r="C73" s="299"/>
      <c r="D73" s="299"/>
      <c r="E73" s="299"/>
      <c r="F73" s="283">
        <f t="shared" ref="F73:H73" si="4">F56+F66+F67+F72</f>
        <v>18.509999999999998</v>
      </c>
      <c r="G73" s="283">
        <f t="shared" si="4"/>
        <v>14.129999999999999</v>
      </c>
      <c r="H73" s="283">
        <f t="shared" si="4"/>
        <v>62.81</v>
      </c>
      <c r="I73" s="101">
        <f>I56+I66+I67+I72</f>
        <v>443.92999999999995</v>
      </c>
    </row>
    <row r="74" spans="1:9" ht="80.099999999999994" customHeight="1" thickBot="1" x14ac:dyDescent="0.75">
      <c r="A74" s="299" t="s">
        <v>30</v>
      </c>
      <c r="B74" s="299"/>
      <c r="C74" s="299"/>
      <c r="D74" s="299"/>
      <c r="E74" s="299"/>
      <c r="F74" s="101">
        <f>F24+F26+F54+F73</f>
        <v>47.39</v>
      </c>
      <c r="G74" s="101">
        <f>G24+G26+G54+G73</f>
        <v>45.86</v>
      </c>
      <c r="H74" s="101">
        <f>H24+H26+H54+H73</f>
        <v>168.43</v>
      </c>
      <c r="I74" s="101">
        <f>I24+I26+I54+I73</f>
        <v>1278.53</v>
      </c>
    </row>
    <row r="75" spans="1:9" ht="80.099999999999994" customHeight="1" x14ac:dyDescent="0.7">
      <c r="A75" s="89"/>
      <c r="B75" s="89"/>
      <c r="C75" s="122"/>
      <c r="D75" s="91"/>
      <c r="E75" s="91"/>
      <c r="F75" s="91"/>
      <c r="G75" s="91"/>
      <c r="H75" s="91"/>
      <c r="I75" s="91"/>
    </row>
  </sheetData>
  <mergeCells count="42">
    <mergeCell ref="A74:E74"/>
    <mergeCell ref="A66:E66"/>
    <mergeCell ref="A49:E49"/>
    <mergeCell ref="A52:E52"/>
    <mergeCell ref="A54:E54"/>
    <mergeCell ref="A55:I55"/>
    <mergeCell ref="A58:A65"/>
    <mergeCell ref="B58:B65"/>
    <mergeCell ref="A57:I57"/>
    <mergeCell ref="A68:I68"/>
    <mergeCell ref="A69:A71"/>
    <mergeCell ref="B69:B71"/>
    <mergeCell ref="A72:E72"/>
    <mergeCell ref="A73:E73"/>
    <mergeCell ref="B28:B32"/>
    <mergeCell ref="A19:E19"/>
    <mergeCell ref="A6:I6"/>
    <mergeCell ref="A11:I11"/>
    <mergeCell ref="A16:E16"/>
    <mergeCell ref="A17:A18"/>
    <mergeCell ref="B17:B18"/>
    <mergeCell ref="A12:A15"/>
    <mergeCell ref="B12:B15"/>
    <mergeCell ref="A9:E9"/>
    <mergeCell ref="A7:A8"/>
    <mergeCell ref="B7:B8"/>
    <mergeCell ref="G4:H4"/>
    <mergeCell ref="A20:A22"/>
    <mergeCell ref="B20:B22"/>
    <mergeCell ref="A50:A51"/>
    <mergeCell ref="B50:B51"/>
    <mergeCell ref="A41:E41"/>
    <mergeCell ref="A23:E23"/>
    <mergeCell ref="A24:E24"/>
    <mergeCell ref="A25:I25"/>
    <mergeCell ref="A27:I27"/>
    <mergeCell ref="A33:E33"/>
    <mergeCell ref="A42:A48"/>
    <mergeCell ref="B42:B48"/>
    <mergeCell ref="A34:A40"/>
    <mergeCell ref="B34:B40"/>
    <mergeCell ref="A28:A32"/>
  </mergeCells>
  <pageMargins left="0.7" right="0.7" top="0.75" bottom="0.75" header="0.3" footer="0.3"/>
  <pageSetup paperSize="9" scale="12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6"/>
  <sheetViews>
    <sheetView view="pageBreakPreview" topLeftCell="A67" zoomScale="35" zoomScaleNormal="80" zoomScaleSheetLayoutView="35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19"/>
      <c r="B3" s="20"/>
      <c r="C3" s="85" t="s">
        <v>203</v>
      </c>
      <c r="D3" s="21"/>
      <c r="E3" s="21"/>
      <c r="F3" s="21"/>
      <c r="G3" s="21"/>
      <c r="H3" s="21"/>
      <c r="I3" s="92" t="s">
        <v>338</v>
      </c>
    </row>
    <row r="4" spans="1:9" ht="65.25" thickBot="1" x14ac:dyDescent="0.95">
      <c r="A4" s="204"/>
      <c r="B4" s="90" t="s">
        <v>129</v>
      </c>
      <c r="C4" s="91" t="s">
        <v>219</v>
      </c>
      <c r="D4" s="91"/>
      <c r="E4" s="91"/>
      <c r="F4" s="91"/>
      <c r="G4" s="312" t="s">
        <v>268</v>
      </c>
      <c r="H4" s="313"/>
      <c r="I4" s="91"/>
    </row>
    <row r="5" spans="1:9" ht="156" customHeight="1" thickBot="1" x14ac:dyDescent="0.3">
      <c r="A5" s="214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344" t="s">
        <v>239</v>
      </c>
      <c r="B7" s="302">
        <v>20</v>
      </c>
      <c r="C7" s="110" t="s">
        <v>283</v>
      </c>
      <c r="D7" s="103">
        <v>3</v>
      </c>
      <c r="E7" s="103">
        <v>1.8</v>
      </c>
      <c r="F7" s="103"/>
      <c r="G7" s="103"/>
      <c r="H7" s="103"/>
      <c r="I7" s="103"/>
    </row>
    <row r="8" spans="1:9" ht="80.099999999999994" customHeight="1" thickBot="1" x14ac:dyDescent="0.75">
      <c r="A8" s="402"/>
      <c r="B8" s="403"/>
      <c r="C8" s="97" t="s">
        <v>40</v>
      </c>
      <c r="D8" s="103">
        <v>20</v>
      </c>
      <c r="E8" s="103">
        <v>20</v>
      </c>
      <c r="F8" s="103">
        <v>0.56000000000000005</v>
      </c>
      <c r="G8" s="103">
        <v>0.64</v>
      </c>
      <c r="H8" s="103">
        <v>0.94</v>
      </c>
      <c r="I8" s="103">
        <v>11.8</v>
      </c>
    </row>
    <row r="9" spans="1:9" ht="80.099999999999994" customHeight="1" thickBot="1" x14ac:dyDescent="0.95">
      <c r="A9" s="314"/>
      <c r="B9" s="401"/>
      <c r="C9" s="401"/>
      <c r="D9" s="401"/>
      <c r="E9" s="401"/>
      <c r="F9" s="101">
        <f>F8</f>
        <v>0.56000000000000005</v>
      </c>
      <c r="G9" s="101">
        <f>G7+G8</f>
        <v>0.64</v>
      </c>
      <c r="H9" s="101">
        <f>H8</f>
        <v>0.94</v>
      </c>
      <c r="I9" s="101">
        <f>I8</f>
        <v>11.8</v>
      </c>
    </row>
    <row r="10" spans="1:9" ht="80.099999999999994" customHeight="1" thickBot="1" x14ac:dyDescent="0.3">
      <c r="A10" s="108" t="s">
        <v>113</v>
      </c>
      <c r="B10" s="109">
        <v>135</v>
      </c>
      <c r="C10" s="110" t="s">
        <v>284</v>
      </c>
      <c r="D10" s="111">
        <v>135</v>
      </c>
      <c r="E10" s="111">
        <v>135</v>
      </c>
      <c r="F10" s="111">
        <v>0.96</v>
      </c>
      <c r="G10" s="111"/>
      <c r="H10" s="111">
        <v>15.77</v>
      </c>
      <c r="I10" s="111">
        <v>71.510000000000005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03" t="s">
        <v>66</v>
      </c>
      <c r="B12" s="302">
        <v>200</v>
      </c>
      <c r="C12" s="97" t="s">
        <v>67</v>
      </c>
      <c r="D12" s="99">
        <v>20</v>
      </c>
      <c r="E12" s="99">
        <v>20</v>
      </c>
      <c r="F12" s="99">
        <v>1.9</v>
      </c>
      <c r="G12" s="99">
        <v>0.14000000000000001</v>
      </c>
      <c r="H12" s="99">
        <v>14.02</v>
      </c>
      <c r="I12" s="99">
        <v>66.599999999999994</v>
      </c>
    </row>
    <row r="13" spans="1:9" ht="80.099999999999994" customHeight="1" thickBot="1" x14ac:dyDescent="0.75">
      <c r="A13" s="303"/>
      <c r="B13" s="302"/>
      <c r="C13" s="97" t="s">
        <v>11</v>
      </c>
      <c r="D13" s="112">
        <v>5</v>
      </c>
      <c r="E13" s="112">
        <v>5</v>
      </c>
      <c r="F13" s="112">
        <v>0.02</v>
      </c>
      <c r="G13" s="112">
        <v>3.92</v>
      </c>
      <c r="H13" s="112">
        <v>0.02</v>
      </c>
      <c r="I13" s="112">
        <v>36.700000000000003</v>
      </c>
    </row>
    <row r="14" spans="1:9" ht="80.099999999999994" customHeight="1" thickBot="1" x14ac:dyDescent="0.75">
      <c r="A14" s="303"/>
      <c r="B14" s="302"/>
      <c r="C14" s="97" t="s">
        <v>22</v>
      </c>
      <c r="D14" s="99">
        <v>100</v>
      </c>
      <c r="E14" s="99">
        <v>100</v>
      </c>
      <c r="F14" s="99">
        <v>2.8</v>
      </c>
      <c r="G14" s="99">
        <v>3.2</v>
      </c>
      <c r="H14" s="99">
        <v>4.7</v>
      </c>
      <c r="I14" s="99">
        <v>59</v>
      </c>
    </row>
    <row r="15" spans="1:9" ht="80.099999999999994" customHeight="1" thickBot="1" x14ac:dyDescent="0.75">
      <c r="A15" s="303"/>
      <c r="B15" s="302"/>
      <c r="C15" s="97" t="s">
        <v>39</v>
      </c>
      <c r="D15" s="99">
        <v>3</v>
      </c>
      <c r="E15" s="99">
        <v>3</v>
      </c>
      <c r="F15" s="99"/>
      <c r="G15" s="99"/>
      <c r="H15" s="99">
        <v>2.86</v>
      </c>
      <c r="I15" s="99">
        <v>11.7</v>
      </c>
    </row>
    <row r="16" spans="1:9" ht="80.099999999999994" customHeight="1" thickBot="1" x14ac:dyDescent="0.75">
      <c r="A16" s="300"/>
      <c r="B16" s="300"/>
      <c r="C16" s="300"/>
      <c r="D16" s="300"/>
      <c r="E16" s="300"/>
      <c r="F16" s="101">
        <f>SUM(F12:F15)</f>
        <v>4.72</v>
      </c>
      <c r="G16" s="101">
        <f>SUM(G12:G15)</f>
        <v>7.26</v>
      </c>
      <c r="H16" s="101">
        <f>SUM(H12:H15)</f>
        <v>21.599999999999998</v>
      </c>
      <c r="I16" s="101">
        <f>I12+I13+I14+I15</f>
        <v>174</v>
      </c>
    </row>
    <row r="17" spans="1:9" ht="80.099999999999994" customHeight="1" thickBot="1" x14ac:dyDescent="0.3">
      <c r="A17" s="291" t="s">
        <v>363</v>
      </c>
      <c r="B17" s="324" t="s">
        <v>365</v>
      </c>
      <c r="C17" s="110" t="s">
        <v>12</v>
      </c>
      <c r="D17" s="223">
        <v>35</v>
      </c>
      <c r="E17" s="223">
        <v>35</v>
      </c>
      <c r="F17" s="223">
        <v>2.4900000000000002</v>
      </c>
      <c r="G17" s="223">
        <v>0.39</v>
      </c>
      <c r="H17" s="223">
        <v>16.239999999999998</v>
      </c>
      <c r="I17" s="223">
        <v>80.150000000000006</v>
      </c>
    </row>
    <row r="18" spans="1:9" ht="80.099999999999994" customHeight="1" thickBot="1" x14ac:dyDescent="0.3">
      <c r="A18" s="292"/>
      <c r="B18" s="324"/>
      <c r="C18" s="110" t="s">
        <v>349</v>
      </c>
      <c r="D18" s="223">
        <v>6</v>
      </c>
      <c r="E18" s="223">
        <v>6</v>
      </c>
      <c r="F18" s="223">
        <v>1.56</v>
      </c>
      <c r="G18" s="223">
        <v>1.62</v>
      </c>
      <c r="H18" s="223"/>
      <c r="I18" s="223">
        <v>20.82</v>
      </c>
    </row>
    <row r="19" spans="1:9" ht="80.099999999999994" customHeight="1" thickBot="1" x14ac:dyDescent="0.75">
      <c r="A19" s="300"/>
      <c r="B19" s="300"/>
      <c r="C19" s="300"/>
      <c r="D19" s="300"/>
      <c r="E19" s="300"/>
      <c r="F19" s="101">
        <f>SUM(F17:F18)</f>
        <v>4.0500000000000007</v>
      </c>
      <c r="G19" s="101">
        <f>SUM(G17:G18)</f>
        <v>2.0100000000000002</v>
      </c>
      <c r="H19" s="246">
        <f t="shared" ref="H19:I19" si="0">SUM(H17:H18)</f>
        <v>16.239999999999998</v>
      </c>
      <c r="I19" s="246">
        <f t="shared" si="0"/>
        <v>100.97</v>
      </c>
    </row>
    <row r="20" spans="1:9" ht="80.099999999999994" customHeight="1" thickBot="1" x14ac:dyDescent="0.75">
      <c r="A20" s="344" t="s">
        <v>114</v>
      </c>
      <c r="B20" s="302">
        <v>200</v>
      </c>
      <c r="C20" s="113" t="s">
        <v>132</v>
      </c>
      <c r="D20" s="206">
        <v>1</v>
      </c>
      <c r="E20" s="206">
        <v>1</v>
      </c>
      <c r="F20" s="206"/>
      <c r="G20" s="206"/>
      <c r="H20" s="206">
        <v>0.64</v>
      </c>
      <c r="I20" s="206">
        <v>2.94</v>
      </c>
    </row>
    <row r="21" spans="1:9" ht="80.099999999999994" customHeight="1" thickBot="1" x14ac:dyDescent="0.75">
      <c r="A21" s="343"/>
      <c r="B21" s="343"/>
      <c r="C21" s="97" t="s">
        <v>39</v>
      </c>
      <c r="D21" s="158">
        <v>10</v>
      </c>
      <c r="E21" s="158">
        <v>10</v>
      </c>
      <c r="F21" s="158"/>
      <c r="G21" s="158"/>
      <c r="H21" s="158">
        <v>9.5500000000000007</v>
      </c>
      <c r="I21" s="158">
        <v>39</v>
      </c>
    </row>
    <row r="22" spans="1:9" ht="80.099999999999994" customHeight="1" thickBot="1" x14ac:dyDescent="0.75">
      <c r="A22" s="343"/>
      <c r="B22" s="343"/>
      <c r="C22" s="97" t="s">
        <v>40</v>
      </c>
      <c r="D22" s="158">
        <v>100</v>
      </c>
      <c r="E22" s="158">
        <v>100</v>
      </c>
      <c r="F22" s="158">
        <v>2.8</v>
      </c>
      <c r="G22" s="158">
        <v>3.2</v>
      </c>
      <c r="H22" s="158">
        <v>4.7</v>
      </c>
      <c r="I22" s="158">
        <v>59</v>
      </c>
    </row>
    <row r="23" spans="1:9" ht="80.099999999999994" customHeight="1" thickBot="1" x14ac:dyDescent="0.75">
      <c r="A23" s="300"/>
      <c r="B23" s="300"/>
      <c r="C23" s="300"/>
      <c r="D23" s="300"/>
      <c r="E23" s="300"/>
      <c r="F23" s="101">
        <f>F20+F22</f>
        <v>2.8</v>
      </c>
      <c r="G23" s="101">
        <f>SUM(G22:G22)</f>
        <v>3.2</v>
      </c>
      <c r="H23" s="101">
        <f>H20+H21+H22</f>
        <v>14.89</v>
      </c>
      <c r="I23" s="101">
        <f>I20+I21+I22</f>
        <v>100.94</v>
      </c>
    </row>
    <row r="24" spans="1:9" ht="80.099999999999994" customHeight="1" thickBot="1" x14ac:dyDescent="0.75">
      <c r="A24" s="315" t="s">
        <v>28</v>
      </c>
      <c r="B24" s="316"/>
      <c r="C24" s="316"/>
      <c r="D24" s="316"/>
      <c r="E24" s="317"/>
      <c r="F24" s="209">
        <f>F9+F10+F16+F19+F23</f>
        <v>13.09</v>
      </c>
      <c r="G24" s="209">
        <f>G9+G10+G16+G19+G23</f>
        <v>13.11</v>
      </c>
      <c r="H24" s="209">
        <f>H9+H10+H16+H19+H23</f>
        <v>69.44</v>
      </c>
      <c r="I24" s="101">
        <f>I9+I10+I16+I19+I23</f>
        <v>459.21999999999997</v>
      </c>
    </row>
    <row r="25" spans="1:9" ht="80.099999999999994" customHeight="1" thickBot="1" x14ac:dyDescent="0.3">
      <c r="A25" s="377" t="s">
        <v>14</v>
      </c>
      <c r="B25" s="378"/>
      <c r="C25" s="378"/>
      <c r="D25" s="378"/>
      <c r="E25" s="378"/>
      <c r="F25" s="378"/>
      <c r="G25" s="378"/>
      <c r="H25" s="378"/>
      <c r="I25" s="379"/>
    </row>
    <row r="26" spans="1:9" ht="80.099999999999994" customHeight="1" thickBot="1" x14ac:dyDescent="0.75">
      <c r="A26" s="95" t="s">
        <v>89</v>
      </c>
      <c r="B26" s="100">
        <v>125</v>
      </c>
      <c r="C26" s="97" t="s">
        <v>287</v>
      </c>
      <c r="D26" s="103">
        <v>125</v>
      </c>
      <c r="E26" s="103">
        <v>125</v>
      </c>
      <c r="F26" s="103"/>
      <c r="G26" s="103"/>
      <c r="H26" s="103">
        <v>8.75</v>
      </c>
      <c r="I26" s="103">
        <v>35</v>
      </c>
    </row>
    <row r="27" spans="1:9" ht="80.099999999999994" customHeight="1" thickBot="1" x14ac:dyDescent="0.3">
      <c r="A27" s="315" t="s">
        <v>15</v>
      </c>
      <c r="B27" s="316"/>
      <c r="C27" s="316"/>
      <c r="D27" s="316"/>
      <c r="E27" s="316"/>
      <c r="F27" s="316"/>
      <c r="G27" s="316"/>
      <c r="H27" s="316"/>
      <c r="I27" s="317"/>
    </row>
    <row r="28" spans="1:9" ht="80.099999999999994" customHeight="1" thickBot="1" x14ac:dyDescent="0.3">
      <c r="A28" s="307" t="s">
        <v>271</v>
      </c>
      <c r="B28" s="307">
        <v>50</v>
      </c>
      <c r="C28" s="113" t="s">
        <v>21</v>
      </c>
      <c r="D28" s="103">
        <v>10</v>
      </c>
      <c r="E28" s="103">
        <v>8</v>
      </c>
      <c r="F28" s="103">
        <v>0.08</v>
      </c>
      <c r="G28" s="103"/>
      <c r="H28" s="103">
        <v>0.49</v>
      </c>
      <c r="I28" s="103">
        <v>2.3199999999999998</v>
      </c>
    </row>
    <row r="29" spans="1:9" ht="80.099999999999994" customHeight="1" thickBot="1" x14ac:dyDescent="0.75">
      <c r="A29" s="399"/>
      <c r="B29" s="399"/>
      <c r="C29" s="114" t="s">
        <v>17</v>
      </c>
      <c r="D29" s="99">
        <v>3</v>
      </c>
      <c r="E29" s="99">
        <v>3</v>
      </c>
      <c r="F29" s="99"/>
      <c r="G29" s="99">
        <v>2.81</v>
      </c>
      <c r="H29" s="99"/>
      <c r="I29" s="99">
        <v>26.19</v>
      </c>
    </row>
    <row r="30" spans="1:9" ht="80.099999999999994" customHeight="1" thickBot="1" x14ac:dyDescent="0.75">
      <c r="A30" s="399"/>
      <c r="B30" s="399"/>
      <c r="C30" s="97" t="s">
        <v>39</v>
      </c>
      <c r="D30" s="99">
        <v>3</v>
      </c>
      <c r="E30" s="99">
        <v>3</v>
      </c>
      <c r="F30" s="99"/>
      <c r="G30" s="99"/>
      <c r="H30" s="99">
        <v>2.86</v>
      </c>
      <c r="I30" s="99">
        <v>11.7</v>
      </c>
    </row>
    <row r="31" spans="1:9" ht="80.099999999999994" customHeight="1" thickBot="1" x14ac:dyDescent="0.75">
      <c r="A31" s="399"/>
      <c r="B31" s="399"/>
      <c r="C31" s="102" t="s">
        <v>318</v>
      </c>
      <c r="D31" s="99">
        <v>60</v>
      </c>
      <c r="E31" s="99">
        <v>48</v>
      </c>
      <c r="F31" s="99">
        <v>0.86</v>
      </c>
      <c r="G31" s="99">
        <v>0.04</v>
      </c>
      <c r="H31" s="99">
        <v>2.2599999999999998</v>
      </c>
      <c r="I31" s="99">
        <v>13</v>
      </c>
    </row>
    <row r="32" spans="1:9" ht="80.099999999999994" customHeight="1" thickBot="1" x14ac:dyDescent="0.75">
      <c r="A32" s="400"/>
      <c r="B32" s="400"/>
      <c r="C32" s="102" t="s">
        <v>305</v>
      </c>
      <c r="D32" s="99">
        <v>10</v>
      </c>
      <c r="E32" s="99">
        <v>10</v>
      </c>
      <c r="F32" s="99">
        <v>7.0000000000000007E-2</v>
      </c>
      <c r="G32" s="99"/>
      <c r="H32" s="99">
        <v>1.17</v>
      </c>
      <c r="I32" s="99">
        <v>5.3</v>
      </c>
    </row>
    <row r="33" spans="1:9" ht="80.099999999999994" customHeight="1" thickBot="1" x14ac:dyDescent="0.95">
      <c r="A33" s="310"/>
      <c r="B33" s="289"/>
      <c r="C33" s="289"/>
      <c r="D33" s="289"/>
      <c r="E33" s="290"/>
      <c r="F33" s="101">
        <f>SUM(F28:F32)</f>
        <v>1.01</v>
      </c>
      <c r="G33" s="101">
        <f t="shared" ref="G33:I33" si="1">SUM(G28:G32)</f>
        <v>2.85</v>
      </c>
      <c r="H33" s="101">
        <f t="shared" si="1"/>
        <v>6.7799999999999994</v>
      </c>
      <c r="I33" s="101">
        <f t="shared" si="1"/>
        <v>58.51</v>
      </c>
    </row>
    <row r="34" spans="1:9" ht="80.099999999999994" customHeight="1" thickBot="1" x14ac:dyDescent="0.3">
      <c r="A34" s="291" t="s">
        <v>324</v>
      </c>
      <c r="B34" s="295">
        <v>200</v>
      </c>
      <c r="C34" s="110" t="s">
        <v>302</v>
      </c>
      <c r="D34" s="103">
        <v>80</v>
      </c>
      <c r="E34" s="103">
        <v>40</v>
      </c>
      <c r="F34" s="103">
        <v>6.4</v>
      </c>
      <c r="G34" s="103">
        <v>0.24</v>
      </c>
      <c r="H34" s="103"/>
      <c r="I34" s="103">
        <v>27.6</v>
      </c>
    </row>
    <row r="35" spans="1:9" ht="80.099999999999994" customHeight="1" thickBot="1" x14ac:dyDescent="0.75">
      <c r="A35" s="293"/>
      <c r="B35" s="293"/>
      <c r="C35" s="102" t="s">
        <v>19</v>
      </c>
      <c r="D35" s="103">
        <v>100</v>
      </c>
      <c r="E35" s="103">
        <v>70</v>
      </c>
      <c r="F35" s="103">
        <v>1.4</v>
      </c>
      <c r="G35" s="103">
        <v>0.28000000000000003</v>
      </c>
      <c r="H35" s="103">
        <v>11.3</v>
      </c>
      <c r="I35" s="103">
        <v>56</v>
      </c>
    </row>
    <row r="36" spans="1:9" ht="80.099999999999994" customHeight="1" thickBot="1" x14ac:dyDescent="0.3">
      <c r="A36" s="293"/>
      <c r="B36" s="293"/>
      <c r="C36" s="114" t="s">
        <v>20</v>
      </c>
      <c r="D36" s="103">
        <v>12</v>
      </c>
      <c r="E36" s="103">
        <v>10</v>
      </c>
      <c r="F36" s="103">
        <v>0.14000000000000001</v>
      </c>
      <c r="G36" s="103"/>
      <c r="H36" s="103">
        <v>0.91</v>
      </c>
      <c r="I36" s="103"/>
    </row>
    <row r="37" spans="1:9" ht="80.099999999999994" customHeight="1" thickBot="1" x14ac:dyDescent="0.3">
      <c r="A37" s="293"/>
      <c r="B37" s="293"/>
      <c r="C37" s="113" t="s">
        <v>21</v>
      </c>
      <c r="D37" s="112">
        <v>10</v>
      </c>
      <c r="E37" s="112">
        <v>8</v>
      </c>
      <c r="F37" s="112">
        <v>0.02</v>
      </c>
      <c r="G37" s="112"/>
      <c r="H37" s="112">
        <v>0.57999999999999996</v>
      </c>
      <c r="I37" s="112">
        <v>2.7</v>
      </c>
    </row>
    <row r="38" spans="1:9" ht="80.099999999999994" customHeight="1" thickBot="1" x14ac:dyDescent="0.3">
      <c r="A38" s="293"/>
      <c r="B38" s="293"/>
      <c r="C38" s="114" t="s">
        <v>12</v>
      </c>
      <c r="D38" s="103">
        <v>5</v>
      </c>
      <c r="E38" s="103">
        <v>5</v>
      </c>
      <c r="F38" s="103">
        <v>0.36</v>
      </c>
      <c r="G38" s="103">
        <v>0.06</v>
      </c>
      <c r="H38" s="103">
        <v>2.3199999999999998</v>
      </c>
      <c r="I38" s="103">
        <v>11.45</v>
      </c>
    </row>
    <row r="39" spans="1:9" ht="80.099999999999994" customHeight="1" thickBot="1" x14ac:dyDescent="0.75">
      <c r="A39" s="293"/>
      <c r="B39" s="293"/>
      <c r="C39" s="114" t="s">
        <v>295</v>
      </c>
      <c r="D39" s="208">
        <v>5</v>
      </c>
      <c r="E39" s="208">
        <v>4.25</v>
      </c>
      <c r="F39" s="208">
        <v>0.62</v>
      </c>
      <c r="G39" s="208">
        <v>1.25</v>
      </c>
      <c r="H39" s="208">
        <v>0.02</v>
      </c>
      <c r="I39" s="208">
        <v>14.11</v>
      </c>
    </row>
    <row r="40" spans="1:9" ht="80.099999999999994" customHeight="1" thickBot="1" x14ac:dyDescent="0.3">
      <c r="A40" s="293"/>
      <c r="B40" s="293"/>
      <c r="C40" s="114" t="s">
        <v>17</v>
      </c>
      <c r="D40" s="166">
        <v>2</v>
      </c>
      <c r="E40" s="166">
        <v>2</v>
      </c>
      <c r="F40" s="166"/>
      <c r="G40" s="166">
        <v>1.88</v>
      </c>
      <c r="H40" s="166"/>
      <c r="I40" s="166">
        <v>17.46</v>
      </c>
    </row>
    <row r="41" spans="1:9" ht="80.099999999999994" customHeight="1" thickBot="1" x14ac:dyDescent="0.75">
      <c r="A41" s="293"/>
      <c r="B41" s="293"/>
      <c r="C41" s="97" t="s">
        <v>11</v>
      </c>
      <c r="D41" s="103">
        <v>1</v>
      </c>
      <c r="E41" s="103">
        <v>1</v>
      </c>
      <c r="F41" s="103">
        <v>0.01</v>
      </c>
      <c r="G41" s="103">
        <v>0.79</v>
      </c>
      <c r="H41" s="103">
        <v>0.01</v>
      </c>
      <c r="I41" s="103">
        <v>7.34</v>
      </c>
    </row>
    <row r="42" spans="1:9" ht="80.099999999999994" customHeight="1" thickBot="1" x14ac:dyDescent="0.75">
      <c r="A42" s="288"/>
      <c r="B42" s="320"/>
      <c r="C42" s="320"/>
      <c r="D42" s="320"/>
      <c r="E42" s="327"/>
      <c r="F42" s="101">
        <f>SUM(F34:F41)</f>
        <v>8.9499999999999993</v>
      </c>
      <c r="G42" s="101">
        <f>SUM(G34:G41)</f>
        <v>4.5</v>
      </c>
      <c r="H42" s="101">
        <f>SUM(H34:H41)</f>
        <v>15.14</v>
      </c>
      <c r="I42" s="101">
        <f>SUM(I34:I41)</f>
        <v>136.66</v>
      </c>
    </row>
    <row r="43" spans="1:9" ht="80.099999999999994" customHeight="1" thickBot="1" x14ac:dyDescent="0.75">
      <c r="A43" s="344" t="s">
        <v>70</v>
      </c>
      <c r="B43" s="302">
        <v>200</v>
      </c>
      <c r="C43" s="257" t="s">
        <v>317</v>
      </c>
      <c r="D43" s="241">
        <v>38</v>
      </c>
      <c r="E43" s="241">
        <v>38</v>
      </c>
      <c r="F43" s="241">
        <v>7.6</v>
      </c>
      <c r="G43" s="241">
        <v>3.72</v>
      </c>
      <c r="H43" s="241"/>
      <c r="I43" s="241">
        <v>63.84</v>
      </c>
    </row>
    <row r="44" spans="1:9" ht="80.099999999999994" customHeight="1" thickBot="1" x14ac:dyDescent="0.3">
      <c r="A44" s="343"/>
      <c r="B44" s="343"/>
      <c r="C44" s="113" t="s">
        <v>71</v>
      </c>
      <c r="D44" s="241">
        <v>15</v>
      </c>
      <c r="E44" s="241">
        <v>15</v>
      </c>
      <c r="F44" s="241">
        <v>1.05</v>
      </c>
      <c r="G44" s="241">
        <v>0.15</v>
      </c>
      <c r="H44" s="241">
        <v>10.71</v>
      </c>
      <c r="I44" s="241">
        <v>49.5</v>
      </c>
    </row>
    <row r="45" spans="1:9" ht="80.099999999999994" customHeight="1" thickBot="1" x14ac:dyDescent="0.75">
      <c r="A45" s="343"/>
      <c r="B45" s="343"/>
      <c r="C45" s="97" t="s">
        <v>11</v>
      </c>
      <c r="D45" s="112">
        <v>7</v>
      </c>
      <c r="E45" s="112">
        <v>7</v>
      </c>
      <c r="F45" s="112">
        <v>0.02</v>
      </c>
      <c r="G45" s="112">
        <v>5.49</v>
      </c>
      <c r="H45" s="112">
        <v>0.03</v>
      </c>
      <c r="I45" s="112">
        <v>51.38</v>
      </c>
    </row>
    <row r="46" spans="1:9" ht="80.099999999999994" customHeight="1" thickBot="1" x14ac:dyDescent="0.3">
      <c r="A46" s="343"/>
      <c r="B46" s="343"/>
      <c r="C46" s="113" t="s">
        <v>318</v>
      </c>
      <c r="D46" s="241">
        <v>160</v>
      </c>
      <c r="E46" s="241">
        <v>128</v>
      </c>
      <c r="F46" s="241">
        <v>2.2999999999999998</v>
      </c>
      <c r="G46" s="241">
        <v>0.13</v>
      </c>
      <c r="H46" s="241">
        <v>6.02</v>
      </c>
      <c r="I46" s="241">
        <v>34.6</v>
      </c>
    </row>
    <row r="47" spans="1:9" ht="80.099999999999994" customHeight="1" thickBot="1" x14ac:dyDescent="0.3">
      <c r="A47" s="343"/>
      <c r="B47" s="343"/>
      <c r="C47" s="113" t="s">
        <v>21</v>
      </c>
      <c r="D47" s="241">
        <v>15</v>
      </c>
      <c r="E47" s="241">
        <v>12</v>
      </c>
      <c r="F47" s="241">
        <v>0.03</v>
      </c>
      <c r="G47" s="241"/>
      <c r="H47" s="241">
        <v>0.87</v>
      </c>
      <c r="I47" s="241">
        <v>4.0999999999999996</v>
      </c>
    </row>
    <row r="48" spans="1:9" ht="80.099999999999994" customHeight="1" thickBot="1" x14ac:dyDescent="0.3">
      <c r="A48" s="343"/>
      <c r="B48" s="343"/>
      <c r="C48" s="114" t="s">
        <v>20</v>
      </c>
      <c r="D48" s="112">
        <v>10</v>
      </c>
      <c r="E48" s="112">
        <v>8</v>
      </c>
      <c r="F48" s="112">
        <v>0.16</v>
      </c>
      <c r="G48" s="112"/>
      <c r="H48" s="112">
        <v>0.8</v>
      </c>
      <c r="I48" s="112">
        <v>3.36</v>
      </c>
    </row>
    <row r="49" spans="1:9" ht="80.099999999999994" customHeight="1" thickBot="1" x14ac:dyDescent="0.75">
      <c r="A49" s="288"/>
      <c r="B49" s="320"/>
      <c r="C49" s="320"/>
      <c r="D49" s="320"/>
      <c r="E49" s="327"/>
      <c r="F49" s="101">
        <f>SUM(F43:F48)</f>
        <v>11.159999999999998</v>
      </c>
      <c r="G49" s="101">
        <f>SUM(G43:G48)</f>
        <v>9.49</v>
      </c>
      <c r="H49" s="101">
        <f>SUM(H43:H48)</f>
        <v>18.43</v>
      </c>
      <c r="I49" s="101">
        <f>SUM(I43:I48)</f>
        <v>206.78</v>
      </c>
    </row>
    <row r="50" spans="1:9" ht="80.099999999999994" customHeight="1" thickBot="1" x14ac:dyDescent="0.75">
      <c r="A50" s="301" t="s">
        <v>43</v>
      </c>
      <c r="B50" s="302">
        <v>200</v>
      </c>
      <c r="C50" s="97" t="s">
        <v>267</v>
      </c>
      <c r="D50" s="99">
        <v>9</v>
      </c>
      <c r="E50" s="99">
        <v>9</v>
      </c>
      <c r="F50" s="99">
        <v>0.2</v>
      </c>
      <c r="G50" s="99"/>
      <c r="H50" s="99">
        <v>4.32</v>
      </c>
      <c r="I50" s="99">
        <v>17.91</v>
      </c>
    </row>
    <row r="51" spans="1:9" ht="80.099999999999994" customHeight="1" thickBot="1" x14ac:dyDescent="0.75">
      <c r="A51" s="301"/>
      <c r="B51" s="302"/>
      <c r="C51" s="97" t="s">
        <v>13</v>
      </c>
      <c r="D51" s="158">
        <v>12</v>
      </c>
      <c r="E51" s="158">
        <v>12</v>
      </c>
      <c r="F51" s="158"/>
      <c r="G51" s="158"/>
      <c r="H51" s="158">
        <v>11.4</v>
      </c>
      <c r="I51" s="158">
        <v>46.8</v>
      </c>
    </row>
    <row r="52" spans="1:9" ht="80.099999999999994" customHeight="1" thickBot="1" x14ac:dyDescent="0.75">
      <c r="A52" s="288"/>
      <c r="B52" s="320"/>
      <c r="C52" s="320"/>
      <c r="D52" s="320"/>
      <c r="E52" s="327"/>
      <c r="F52" s="101">
        <f>SUM(F50:F51)</f>
        <v>0.2</v>
      </c>
      <c r="G52" s="101">
        <f>SUM(G50:G51)</f>
        <v>0</v>
      </c>
      <c r="H52" s="101">
        <f>SUM(H50:H51)</f>
        <v>15.72</v>
      </c>
      <c r="I52" s="101">
        <f>SUM(I50:I51)</f>
        <v>64.709999999999994</v>
      </c>
    </row>
    <row r="53" spans="1:9" ht="80.099999999999994" customHeight="1" thickBot="1" x14ac:dyDescent="0.75">
      <c r="A53" s="95" t="s">
        <v>44</v>
      </c>
      <c r="B53" s="238">
        <v>35</v>
      </c>
      <c r="C53" s="97" t="s">
        <v>23</v>
      </c>
      <c r="D53" s="236">
        <v>35</v>
      </c>
      <c r="E53" s="236">
        <v>35</v>
      </c>
      <c r="F53" s="236">
        <v>1.82</v>
      </c>
      <c r="G53" s="236">
        <v>0.42</v>
      </c>
      <c r="H53" s="236">
        <v>15.48</v>
      </c>
      <c r="I53" s="236">
        <v>74.900000000000006</v>
      </c>
    </row>
    <row r="54" spans="1:9" ht="80.099999999999994" customHeight="1" thickBot="1" x14ac:dyDescent="0.3">
      <c r="A54" s="315" t="s">
        <v>27</v>
      </c>
      <c r="B54" s="316"/>
      <c r="C54" s="316"/>
      <c r="D54" s="316"/>
      <c r="E54" s="317"/>
      <c r="F54" s="286">
        <f t="shared" ref="F54:H54" si="2">F33+F42+F49+F52+F53</f>
        <v>23.139999999999997</v>
      </c>
      <c r="G54" s="286">
        <f t="shared" si="2"/>
        <v>17.260000000000002</v>
      </c>
      <c r="H54" s="286">
        <f t="shared" si="2"/>
        <v>71.55</v>
      </c>
      <c r="I54" s="164">
        <f>I33+I42+I49+I52+I53</f>
        <v>541.55999999999995</v>
      </c>
    </row>
    <row r="55" spans="1:9" ht="80.099999999999994" customHeight="1" thickBot="1" x14ac:dyDescent="0.3">
      <c r="A55" s="315" t="s">
        <v>24</v>
      </c>
      <c r="B55" s="316"/>
      <c r="C55" s="316"/>
      <c r="D55" s="316"/>
      <c r="E55" s="316"/>
      <c r="F55" s="316"/>
      <c r="G55" s="316"/>
      <c r="H55" s="316"/>
      <c r="I55" s="317"/>
    </row>
    <row r="56" spans="1:9" ht="80.099999999999994" customHeight="1" thickBot="1" x14ac:dyDescent="0.3">
      <c r="A56" s="224" t="s">
        <v>341</v>
      </c>
      <c r="B56" s="216">
        <v>50</v>
      </c>
      <c r="C56" s="197" t="s">
        <v>342</v>
      </c>
      <c r="D56" s="216">
        <v>5</v>
      </c>
      <c r="E56" s="218">
        <v>5</v>
      </c>
      <c r="F56" s="111">
        <v>0.2</v>
      </c>
      <c r="G56" s="111"/>
      <c r="H56" s="111">
        <v>3.4</v>
      </c>
      <c r="I56" s="111">
        <v>1.4</v>
      </c>
    </row>
    <row r="57" spans="1:9" ht="80.099999999999994" customHeight="1" thickBot="1" x14ac:dyDescent="0.3">
      <c r="A57" s="315"/>
      <c r="B57" s="318"/>
      <c r="C57" s="318"/>
      <c r="D57" s="318"/>
      <c r="E57" s="318"/>
      <c r="F57" s="318"/>
      <c r="G57" s="318"/>
      <c r="H57" s="318"/>
      <c r="I57" s="319"/>
    </row>
    <row r="58" spans="1:9" ht="80.099999999999994" customHeight="1" thickBot="1" x14ac:dyDescent="0.3">
      <c r="A58" s="344" t="s">
        <v>245</v>
      </c>
      <c r="B58" s="302">
        <v>90</v>
      </c>
      <c r="C58" s="110" t="s">
        <v>25</v>
      </c>
      <c r="D58" s="103">
        <v>35</v>
      </c>
      <c r="E58" s="103">
        <v>35</v>
      </c>
      <c r="F58" s="103">
        <v>3.25</v>
      </c>
      <c r="G58" s="103">
        <v>0.35</v>
      </c>
      <c r="H58" s="103">
        <v>24.4</v>
      </c>
      <c r="I58" s="103">
        <v>110.95</v>
      </c>
    </row>
    <row r="59" spans="1:9" ht="80.099999999999994" customHeight="1" thickBot="1" x14ac:dyDescent="0.75">
      <c r="A59" s="345"/>
      <c r="B59" s="345"/>
      <c r="C59" s="114" t="s">
        <v>295</v>
      </c>
      <c r="D59" s="208">
        <v>5</v>
      </c>
      <c r="E59" s="208">
        <v>4.25</v>
      </c>
      <c r="F59" s="208">
        <v>0.62</v>
      </c>
      <c r="G59" s="208">
        <v>1.25</v>
      </c>
      <c r="H59" s="208">
        <v>0.02</v>
      </c>
      <c r="I59" s="208">
        <v>14.11</v>
      </c>
    </row>
    <row r="60" spans="1:9" ht="80.099999999999994" customHeight="1" thickBot="1" x14ac:dyDescent="0.75">
      <c r="A60" s="345"/>
      <c r="B60" s="345"/>
      <c r="C60" s="97" t="s">
        <v>40</v>
      </c>
      <c r="D60" s="103">
        <v>30</v>
      </c>
      <c r="E60" s="103">
        <v>30</v>
      </c>
      <c r="F60" s="103">
        <v>0.84</v>
      </c>
      <c r="G60" s="103">
        <v>0.96</v>
      </c>
      <c r="H60" s="103">
        <v>1.41</v>
      </c>
      <c r="I60" s="103">
        <v>17.7</v>
      </c>
    </row>
    <row r="61" spans="1:9" ht="80.099999999999994" customHeight="1" thickBot="1" x14ac:dyDescent="0.3">
      <c r="A61" s="345"/>
      <c r="B61" s="345"/>
      <c r="C61" s="113" t="s">
        <v>299</v>
      </c>
      <c r="D61" s="103">
        <v>40</v>
      </c>
      <c r="E61" s="103">
        <v>40</v>
      </c>
      <c r="F61" s="103">
        <v>6.68</v>
      </c>
      <c r="G61" s="103">
        <v>3.6</v>
      </c>
      <c r="H61" s="103">
        <v>0.8</v>
      </c>
      <c r="I61" s="103">
        <v>63.6</v>
      </c>
    </row>
    <row r="62" spans="1:9" ht="80.099999999999994" customHeight="1" thickBot="1" x14ac:dyDescent="0.75">
      <c r="A62" s="345"/>
      <c r="B62" s="345"/>
      <c r="C62" s="97" t="s">
        <v>39</v>
      </c>
      <c r="D62" s="103">
        <v>6</v>
      </c>
      <c r="E62" s="103">
        <v>6</v>
      </c>
      <c r="F62" s="103"/>
      <c r="G62" s="103"/>
      <c r="H62" s="103">
        <v>5.73</v>
      </c>
      <c r="I62" s="103">
        <v>23.4</v>
      </c>
    </row>
    <row r="63" spans="1:9" ht="80.099999999999994" customHeight="1" thickBot="1" x14ac:dyDescent="0.75">
      <c r="A63" s="345"/>
      <c r="B63" s="345"/>
      <c r="C63" s="114" t="s">
        <v>17</v>
      </c>
      <c r="D63" s="284">
        <v>3</v>
      </c>
      <c r="E63" s="284">
        <v>3</v>
      </c>
      <c r="F63" s="284"/>
      <c r="G63" s="284">
        <v>2.81</v>
      </c>
      <c r="H63" s="284"/>
      <c r="I63" s="284">
        <v>26.19</v>
      </c>
    </row>
    <row r="64" spans="1:9" ht="80.099999999999994" customHeight="1" thickBot="1" x14ac:dyDescent="0.75">
      <c r="A64" s="345"/>
      <c r="B64" s="345"/>
      <c r="C64" s="113" t="s">
        <v>25</v>
      </c>
      <c r="D64" s="99">
        <v>2</v>
      </c>
      <c r="E64" s="99">
        <v>2</v>
      </c>
      <c r="F64" s="99">
        <v>0.2</v>
      </c>
      <c r="G64" s="99">
        <v>0.03</v>
      </c>
      <c r="H64" s="99">
        <v>1.42</v>
      </c>
      <c r="I64" s="99">
        <v>6.7</v>
      </c>
    </row>
    <row r="65" spans="1:9" ht="80.099999999999994" customHeight="1" thickBot="1" x14ac:dyDescent="0.75">
      <c r="A65" s="345"/>
      <c r="B65" s="345"/>
      <c r="C65" s="97" t="s">
        <v>11</v>
      </c>
      <c r="D65" s="99">
        <v>5</v>
      </c>
      <c r="E65" s="99">
        <v>5</v>
      </c>
      <c r="F65" s="99">
        <v>0.02</v>
      </c>
      <c r="G65" s="99">
        <v>3.92</v>
      </c>
      <c r="H65" s="99">
        <v>0.02</v>
      </c>
      <c r="I65" s="99">
        <v>36.700000000000003</v>
      </c>
    </row>
    <row r="66" spans="1:9" ht="80.099999999999994" customHeight="1" thickBot="1" x14ac:dyDescent="0.3">
      <c r="A66" s="345"/>
      <c r="B66" s="345"/>
      <c r="C66" s="113" t="s">
        <v>291</v>
      </c>
      <c r="D66" s="103">
        <v>2.9999999999999997E-4</v>
      </c>
      <c r="E66" s="103">
        <v>2.9999999999999997E-4</v>
      </c>
      <c r="F66" s="103"/>
      <c r="G66" s="103"/>
      <c r="H66" s="103"/>
      <c r="I66" s="103"/>
    </row>
    <row r="67" spans="1:9" ht="80.099999999999994" customHeight="1" thickBot="1" x14ac:dyDescent="0.75">
      <c r="A67" s="288"/>
      <c r="B67" s="320"/>
      <c r="C67" s="320"/>
      <c r="D67" s="320"/>
      <c r="E67" s="327"/>
      <c r="F67" s="101">
        <f>SUM(F58:F66)</f>
        <v>11.61</v>
      </c>
      <c r="G67" s="101">
        <f>SUM(G58:G66)</f>
        <v>12.92</v>
      </c>
      <c r="H67" s="101">
        <f>SUM(H58:H66)</f>
        <v>33.800000000000004</v>
      </c>
      <c r="I67" s="101">
        <f>SUM(I58:I66)</f>
        <v>299.34999999999997</v>
      </c>
    </row>
    <row r="68" spans="1:9" ht="80.099999999999994" customHeight="1" thickBot="1" x14ac:dyDescent="0.75">
      <c r="A68" s="129" t="s">
        <v>102</v>
      </c>
      <c r="B68" s="130">
        <v>15</v>
      </c>
      <c r="C68" s="131" t="s">
        <v>376</v>
      </c>
      <c r="D68" s="99">
        <v>15</v>
      </c>
      <c r="E68" s="99">
        <v>15</v>
      </c>
      <c r="F68" s="99">
        <v>1.26</v>
      </c>
      <c r="G68" s="99">
        <v>1.82</v>
      </c>
      <c r="H68" s="99">
        <v>11.02</v>
      </c>
      <c r="I68" s="99">
        <v>66.81</v>
      </c>
    </row>
    <row r="69" spans="1:9" ht="80.099999999999994" customHeight="1" thickBot="1" x14ac:dyDescent="0.75">
      <c r="A69" s="288"/>
      <c r="B69" s="320"/>
      <c r="C69" s="320"/>
      <c r="D69" s="320"/>
      <c r="E69" s="320"/>
      <c r="F69" s="320"/>
      <c r="G69" s="320"/>
      <c r="H69" s="320"/>
      <c r="I69" s="327"/>
    </row>
    <row r="70" spans="1:9" ht="80.099999999999994" customHeight="1" thickBot="1" x14ac:dyDescent="0.75">
      <c r="A70" s="344" t="s">
        <v>53</v>
      </c>
      <c r="B70" s="302">
        <v>200</v>
      </c>
      <c r="C70" s="97" t="s">
        <v>33</v>
      </c>
      <c r="D70" s="206">
        <v>1</v>
      </c>
      <c r="E70" s="206">
        <v>1</v>
      </c>
      <c r="F70" s="206">
        <v>0.24</v>
      </c>
      <c r="G70" s="206">
        <v>0.17</v>
      </c>
      <c r="H70" s="206">
        <v>0.24</v>
      </c>
      <c r="I70" s="206">
        <v>3.8</v>
      </c>
    </row>
    <row r="71" spans="1:9" ht="80.099999999999994" customHeight="1" thickBot="1" x14ac:dyDescent="0.75">
      <c r="A71" s="345"/>
      <c r="B71" s="345"/>
      <c r="C71" s="97" t="s">
        <v>39</v>
      </c>
      <c r="D71" s="158">
        <v>10</v>
      </c>
      <c r="E71" s="158">
        <v>10</v>
      </c>
      <c r="F71" s="158"/>
      <c r="G71" s="158"/>
      <c r="H71" s="158">
        <v>9.5500000000000007</v>
      </c>
      <c r="I71" s="158">
        <v>39</v>
      </c>
    </row>
    <row r="72" spans="1:9" ht="80.099999999999994" customHeight="1" thickBot="1" x14ac:dyDescent="0.75">
      <c r="A72" s="345"/>
      <c r="B72" s="345"/>
      <c r="C72" s="97" t="s">
        <v>40</v>
      </c>
      <c r="D72" s="103">
        <v>100</v>
      </c>
      <c r="E72" s="103">
        <v>100</v>
      </c>
      <c r="F72" s="103">
        <v>2.8</v>
      </c>
      <c r="G72" s="103">
        <v>3.2</v>
      </c>
      <c r="H72" s="103">
        <v>4.7</v>
      </c>
      <c r="I72" s="103">
        <v>58</v>
      </c>
    </row>
    <row r="73" spans="1:9" ht="80.099999999999994" customHeight="1" thickBot="1" x14ac:dyDescent="0.75">
      <c r="A73" s="288"/>
      <c r="B73" s="320"/>
      <c r="C73" s="320"/>
      <c r="D73" s="320"/>
      <c r="E73" s="327"/>
      <c r="F73" s="101">
        <f>SUM(F70:F72)</f>
        <v>3.04</v>
      </c>
      <c r="G73" s="101">
        <f t="shared" ref="G73:I73" si="3">SUM(G70:G72)</f>
        <v>3.37</v>
      </c>
      <c r="H73" s="101">
        <f t="shared" si="3"/>
        <v>14.490000000000002</v>
      </c>
      <c r="I73" s="101">
        <f t="shared" si="3"/>
        <v>100.8</v>
      </c>
    </row>
    <row r="74" spans="1:9" ht="80.099999999999994" customHeight="1" thickBot="1" x14ac:dyDescent="0.75">
      <c r="A74" s="315" t="s">
        <v>29</v>
      </c>
      <c r="B74" s="316"/>
      <c r="C74" s="316"/>
      <c r="D74" s="316"/>
      <c r="E74" s="317"/>
      <c r="F74" s="101">
        <f>F67+F68+F73</f>
        <v>15.91</v>
      </c>
      <c r="G74" s="101">
        <f t="shared" ref="G74:I74" si="4">G67+G68+G73</f>
        <v>18.11</v>
      </c>
      <c r="H74" s="101">
        <f t="shared" si="4"/>
        <v>59.310000000000009</v>
      </c>
      <c r="I74" s="101">
        <f t="shared" si="4"/>
        <v>466.96</v>
      </c>
    </row>
    <row r="75" spans="1:9" ht="80.099999999999994" customHeight="1" thickBot="1" x14ac:dyDescent="0.75">
      <c r="A75" s="315" t="s">
        <v>30</v>
      </c>
      <c r="B75" s="316"/>
      <c r="C75" s="316"/>
      <c r="D75" s="316"/>
      <c r="E75" s="317"/>
      <c r="F75" s="101">
        <f>F24+F26+F54+F74</f>
        <v>52.14</v>
      </c>
      <c r="G75" s="101">
        <f>G24+G26+G54+G74</f>
        <v>48.480000000000004</v>
      </c>
      <c r="H75" s="101">
        <f>H24+H26+H54+H74</f>
        <v>209.05</v>
      </c>
      <c r="I75" s="101">
        <f>I24+I26+I54+I74</f>
        <v>1502.74</v>
      </c>
    </row>
    <row r="76" spans="1:9" ht="59.25" x14ac:dyDescent="0.75">
      <c r="A76" s="115"/>
      <c r="B76" s="115"/>
      <c r="C76" s="116"/>
      <c r="D76" s="117"/>
      <c r="E76" s="117"/>
      <c r="F76" s="117"/>
      <c r="G76" s="117"/>
      <c r="H76" s="117"/>
      <c r="I76" s="117"/>
    </row>
  </sheetData>
  <mergeCells count="42">
    <mergeCell ref="A52:E52"/>
    <mergeCell ref="A73:E73"/>
    <mergeCell ref="A54:E54"/>
    <mergeCell ref="A69:I69"/>
    <mergeCell ref="A74:E74"/>
    <mergeCell ref="A57:I57"/>
    <mergeCell ref="A75:E75"/>
    <mergeCell ref="A55:I55"/>
    <mergeCell ref="A58:A66"/>
    <mergeCell ref="B58:B66"/>
    <mergeCell ref="A67:E67"/>
    <mergeCell ref="A70:A72"/>
    <mergeCell ref="B70:B72"/>
    <mergeCell ref="A50:A51"/>
    <mergeCell ref="B50:B51"/>
    <mergeCell ref="A7:A8"/>
    <mergeCell ref="B7:B8"/>
    <mergeCell ref="A34:A41"/>
    <mergeCell ref="B34:B41"/>
    <mergeCell ref="A33:E33"/>
    <mergeCell ref="A28:A32"/>
    <mergeCell ref="B28:B32"/>
    <mergeCell ref="A42:E42"/>
    <mergeCell ref="A43:A48"/>
    <mergeCell ref="B43:B48"/>
    <mergeCell ref="A49:E49"/>
    <mergeCell ref="G4:H4"/>
    <mergeCell ref="A19:E19"/>
    <mergeCell ref="A27:I27"/>
    <mergeCell ref="A17:A18"/>
    <mergeCell ref="B17:B18"/>
    <mergeCell ref="A23:E23"/>
    <mergeCell ref="A24:E24"/>
    <mergeCell ref="A25:I25"/>
    <mergeCell ref="A20:A22"/>
    <mergeCell ref="B20:B22"/>
    <mergeCell ref="A6:I6"/>
    <mergeCell ref="A11:I11"/>
    <mergeCell ref="A12:A15"/>
    <mergeCell ref="B12:B15"/>
    <mergeCell ref="A16:E16"/>
    <mergeCell ref="A9:E9"/>
  </mergeCells>
  <pageMargins left="0.7" right="0.7" top="0.75" bottom="0.75" header="0.3" footer="0.3"/>
  <pageSetup paperSize="9" scale="12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6"/>
  <sheetViews>
    <sheetView view="pageBreakPreview" topLeftCell="A52" zoomScale="29" zoomScaleNormal="100" zoomScaleSheetLayoutView="29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19"/>
      <c r="B3" s="20"/>
      <c r="C3" s="85" t="s">
        <v>202</v>
      </c>
      <c r="D3" s="21"/>
      <c r="E3" s="21"/>
      <c r="F3" s="21"/>
      <c r="G3" s="21"/>
      <c r="H3" s="21"/>
      <c r="I3" s="92" t="s">
        <v>338</v>
      </c>
    </row>
    <row r="4" spans="1:9" ht="65.25" thickBot="1" x14ac:dyDescent="0.95">
      <c r="A4" s="92"/>
      <c r="B4" s="90"/>
      <c r="C4" s="107" t="s">
        <v>228</v>
      </c>
      <c r="D4" s="107"/>
      <c r="E4" s="91"/>
      <c r="F4" s="91"/>
      <c r="G4" s="312" t="s">
        <v>268</v>
      </c>
      <c r="H4" s="313"/>
      <c r="I4" s="91"/>
    </row>
    <row r="5" spans="1:9" ht="138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3">
      <c r="A8" s="311"/>
      <c r="B8" s="323"/>
      <c r="C8" s="114" t="s">
        <v>111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01">
        <f>F8</f>
        <v>0.56000000000000005</v>
      </c>
      <c r="G9" s="101">
        <f>G7+G8</f>
        <v>0.64</v>
      </c>
      <c r="H9" s="101">
        <f>H8</f>
        <v>0.94</v>
      </c>
      <c r="I9" s="101">
        <f>I8</f>
        <v>11.8</v>
      </c>
    </row>
    <row r="10" spans="1:9" ht="80.099999999999994" customHeight="1" thickBot="1" x14ac:dyDescent="0.3">
      <c r="A10" s="108" t="s">
        <v>113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47.68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03" t="s">
        <v>79</v>
      </c>
      <c r="B12" s="302">
        <v>150</v>
      </c>
      <c r="C12" s="97" t="s">
        <v>59</v>
      </c>
      <c r="D12" s="98">
        <v>40</v>
      </c>
      <c r="E12" s="98">
        <v>34.799999999999997</v>
      </c>
      <c r="F12" s="98">
        <v>5.08</v>
      </c>
      <c r="G12" s="98">
        <v>10.3</v>
      </c>
      <c r="H12" s="98">
        <v>0.17</v>
      </c>
      <c r="I12" s="98">
        <v>115</v>
      </c>
    </row>
    <row r="13" spans="1:9" ht="80.099999999999994" customHeight="1" thickBot="1" x14ac:dyDescent="0.75">
      <c r="A13" s="303"/>
      <c r="B13" s="302"/>
      <c r="C13" s="97" t="s">
        <v>11</v>
      </c>
      <c r="D13" s="254">
        <v>5</v>
      </c>
      <c r="E13" s="254">
        <v>5</v>
      </c>
      <c r="F13" s="254">
        <v>0.02</v>
      </c>
      <c r="G13" s="254">
        <v>3.92</v>
      </c>
      <c r="H13" s="254">
        <v>0.02</v>
      </c>
      <c r="I13" s="254">
        <v>36.700000000000003</v>
      </c>
    </row>
    <row r="14" spans="1:9" ht="80.099999999999994" customHeight="1" thickBot="1" x14ac:dyDescent="0.75">
      <c r="A14" s="303"/>
      <c r="B14" s="302"/>
      <c r="C14" s="97" t="s">
        <v>22</v>
      </c>
      <c r="D14" s="98">
        <v>100</v>
      </c>
      <c r="E14" s="98">
        <v>100</v>
      </c>
      <c r="F14" s="98">
        <v>2.8</v>
      </c>
      <c r="G14" s="98">
        <v>3.2</v>
      </c>
      <c r="H14" s="98">
        <v>4.7</v>
      </c>
      <c r="I14" s="98">
        <v>59</v>
      </c>
    </row>
    <row r="15" spans="1:9" ht="80.099999999999994" customHeight="1" thickBot="1" x14ac:dyDescent="0.75">
      <c r="A15" s="300"/>
      <c r="B15" s="300"/>
      <c r="C15" s="300"/>
      <c r="D15" s="300"/>
      <c r="E15" s="300"/>
      <c r="F15" s="101">
        <f>SUM(F12:F14)</f>
        <v>7.8999999999999995</v>
      </c>
      <c r="G15" s="101">
        <f>SUM(G12:G14)</f>
        <v>17.420000000000002</v>
      </c>
      <c r="H15" s="101">
        <f>SUM(H12:H14)</f>
        <v>4.8900000000000006</v>
      </c>
      <c r="I15" s="101">
        <f>SUM(I12:I14)</f>
        <v>210.7</v>
      </c>
    </row>
    <row r="16" spans="1:9" ht="80.099999999999994" customHeight="1" thickBot="1" x14ac:dyDescent="0.3">
      <c r="A16" s="291" t="s">
        <v>366</v>
      </c>
      <c r="B16" s="347" t="s">
        <v>252</v>
      </c>
      <c r="C16" s="110" t="s">
        <v>12</v>
      </c>
      <c r="D16" s="223">
        <v>25</v>
      </c>
      <c r="E16" s="223">
        <v>25</v>
      </c>
      <c r="F16" s="223">
        <v>1.77</v>
      </c>
      <c r="G16" s="223">
        <v>0.27</v>
      </c>
      <c r="H16" s="223">
        <v>11.6</v>
      </c>
      <c r="I16" s="223">
        <v>57.25</v>
      </c>
    </row>
    <row r="17" spans="1:9" ht="80.099999999999994" customHeight="1" thickBot="1" x14ac:dyDescent="0.3">
      <c r="A17" s="292"/>
      <c r="B17" s="348"/>
      <c r="C17" s="110" t="s">
        <v>349</v>
      </c>
      <c r="D17" s="223">
        <v>5</v>
      </c>
      <c r="E17" s="223">
        <v>5</v>
      </c>
      <c r="F17" s="223">
        <v>1.3</v>
      </c>
      <c r="G17" s="223">
        <v>1.35</v>
      </c>
      <c r="H17" s="223"/>
      <c r="I17" s="223">
        <v>17.350000000000001</v>
      </c>
    </row>
    <row r="18" spans="1:9" ht="80.099999999999994" customHeight="1" thickBot="1" x14ac:dyDescent="0.75">
      <c r="A18" s="300"/>
      <c r="B18" s="300"/>
      <c r="C18" s="300"/>
      <c r="D18" s="300"/>
      <c r="E18" s="300"/>
      <c r="F18" s="101">
        <f>SUM(F16:F17)</f>
        <v>3.0700000000000003</v>
      </c>
      <c r="G18" s="101">
        <f>SUM(G16:G17)</f>
        <v>1.62</v>
      </c>
      <c r="H18" s="101">
        <f>SUM(H16:H17)</f>
        <v>11.6</v>
      </c>
      <c r="I18" s="101">
        <f>SUM(I16:I17)</f>
        <v>74.599999999999994</v>
      </c>
    </row>
    <row r="19" spans="1:9" ht="80.099999999999994" customHeight="1" thickBot="1" x14ac:dyDescent="0.75">
      <c r="A19" s="303" t="s">
        <v>46</v>
      </c>
      <c r="B19" s="302">
        <v>150</v>
      </c>
      <c r="C19" s="97" t="s">
        <v>38</v>
      </c>
      <c r="D19" s="206">
        <v>1</v>
      </c>
      <c r="E19" s="206">
        <v>1</v>
      </c>
      <c r="F19" s="206"/>
      <c r="G19" s="206"/>
      <c r="H19" s="206">
        <v>0.64</v>
      </c>
      <c r="I19" s="206">
        <v>2.94</v>
      </c>
    </row>
    <row r="20" spans="1:9" ht="80.099999999999994" customHeight="1" thickBot="1" x14ac:dyDescent="0.75">
      <c r="A20" s="303"/>
      <c r="B20" s="302"/>
      <c r="C20" s="97" t="s">
        <v>22</v>
      </c>
      <c r="D20" s="158">
        <v>100</v>
      </c>
      <c r="E20" s="158">
        <v>100</v>
      </c>
      <c r="F20" s="158">
        <v>2.8</v>
      </c>
      <c r="G20" s="158">
        <v>3.2</v>
      </c>
      <c r="H20" s="158">
        <v>4.7</v>
      </c>
      <c r="I20" s="158">
        <v>59</v>
      </c>
    </row>
    <row r="21" spans="1:9" ht="80.099999999999994" customHeight="1" thickBot="1" x14ac:dyDescent="0.75">
      <c r="A21" s="303"/>
      <c r="B21" s="302"/>
      <c r="C21" s="97" t="s">
        <v>13</v>
      </c>
      <c r="D21" s="98">
        <v>8</v>
      </c>
      <c r="E21" s="98">
        <v>8</v>
      </c>
      <c r="F21" s="98"/>
      <c r="G21" s="98"/>
      <c r="H21" s="98">
        <v>7.64</v>
      </c>
      <c r="I21" s="98">
        <v>31.2</v>
      </c>
    </row>
    <row r="22" spans="1:9" ht="80.099999999999994" customHeight="1" thickBot="1" x14ac:dyDescent="0.75">
      <c r="A22" s="300"/>
      <c r="B22" s="300"/>
      <c r="C22" s="300"/>
      <c r="D22" s="300"/>
      <c r="E22" s="300"/>
      <c r="F22" s="101">
        <f>SUM(F19:F21)</f>
        <v>2.8</v>
      </c>
      <c r="G22" s="101">
        <f>SUM(G19:G21)</f>
        <v>3.2</v>
      </c>
      <c r="H22" s="101">
        <f>SUM(H19:H21)</f>
        <v>12.98</v>
      </c>
      <c r="I22" s="101">
        <f>SUM(I19:I21)</f>
        <v>93.14</v>
      </c>
    </row>
    <row r="23" spans="1:9" ht="80.099999999999994" customHeight="1" thickBot="1" x14ac:dyDescent="0.75">
      <c r="A23" s="315" t="s">
        <v>28</v>
      </c>
      <c r="B23" s="316"/>
      <c r="C23" s="316"/>
      <c r="D23" s="316"/>
      <c r="E23" s="317"/>
      <c r="F23" s="101">
        <f>F9+F10+F15+F18+F22</f>
        <v>14.969999999999999</v>
      </c>
      <c r="G23" s="101">
        <f>G9+G10+G15+G18+G22</f>
        <v>22.880000000000003</v>
      </c>
      <c r="H23" s="101">
        <f>H9+H10+H15+H18+H22</f>
        <v>40.930000000000007</v>
      </c>
      <c r="I23" s="101">
        <f>I9+I10+I15+I18+I22</f>
        <v>437.91999999999996</v>
      </c>
    </row>
    <row r="24" spans="1:9" ht="80.099999999999994" customHeight="1" thickBot="1" x14ac:dyDescent="0.3">
      <c r="A24" s="377" t="s">
        <v>14</v>
      </c>
      <c r="B24" s="378"/>
      <c r="C24" s="378"/>
      <c r="D24" s="378"/>
      <c r="E24" s="378"/>
      <c r="F24" s="378"/>
      <c r="G24" s="378"/>
      <c r="H24" s="378"/>
      <c r="I24" s="379"/>
    </row>
    <row r="25" spans="1:9" ht="80.099999999999994" customHeight="1" thickBot="1" x14ac:dyDescent="0.75">
      <c r="A25" s="95" t="s">
        <v>89</v>
      </c>
      <c r="B25" s="96">
        <v>125</v>
      </c>
      <c r="C25" s="97" t="s">
        <v>287</v>
      </c>
      <c r="D25" s="98">
        <v>125</v>
      </c>
      <c r="E25" s="98">
        <v>125</v>
      </c>
      <c r="F25" s="98"/>
      <c r="G25" s="98"/>
      <c r="H25" s="98">
        <v>8.75</v>
      </c>
      <c r="I25" s="98">
        <v>35</v>
      </c>
    </row>
    <row r="26" spans="1:9" ht="80.099999999999994" customHeight="1" thickBot="1" x14ac:dyDescent="0.3">
      <c r="A26" s="315" t="s">
        <v>15</v>
      </c>
      <c r="B26" s="316"/>
      <c r="C26" s="316"/>
      <c r="D26" s="316"/>
      <c r="E26" s="316"/>
      <c r="F26" s="316"/>
      <c r="G26" s="316"/>
      <c r="H26" s="316"/>
      <c r="I26" s="317"/>
    </row>
    <row r="27" spans="1:9" ht="80.099999999999994" customHeight="1" thickBot="1" x14ac:dyDescent="0.75">
      <c r="A27" s="291" t="s">
        <v>276</v>
      </c>
      <c r="B27" s="295">
        <v>35</v>
      </c>
      <c r="C27" s="110" t="s">
        <v>298</v>
      </c>
      <c r="D27" s="118">
        <v>30</v>
      </c>
      <c r="E27" s="118">
        <v>24</v>
      </c>
      <c r="F27" s="118">
        <v>0.36</v>
      </c>
      <c r="G27" s="118">
        <v>0.02</v>
      </c>
      <c r="H27" s="118">
        <v>2.1800000000000002</v>
      </c>
      <c r="I27" s="118">
        <v>10.1</v>
      </c>
    </row>
    <row r="28" spans="1:9" ht="80.099999999999994" customHeight="1" thickBot="1" x14ac:dyDescent="0.3">
      <c r="A28" s="293"/>
      <c r="B28" s="293"/>
      <c r="C28" s="114" t="s">
        <v>290</v>
      </c>
      <c r="D28" s="112">
        <v>15</v>
      </c>
      <c r="E28" s="112">
        <v>12</v>
      </c>
      <c r="F28" s="112">
        <v>0.05</v>
      </c>
      <c r="G28" s="112"/>
      <c r="H28" s="112">
        <v>1.18</v>
      </c>
      <c r="I28" s="112">
        <v>5.2</v>
      </c>
    </row>
    <row r="29" spans="1:9" ht="80.099999999999994" customHeight="1" thickBot="1" x14ac:dyDescent="0.75">
      <c r="A29" s="293"/>
      <c r="B29" s="293"/>
      <c r="C29" s="97" t="s">
        <v>39</v>
      </c>
      <c r="D29" s="118">
        <v>2</v>
      </c>
      <c r="E29" s="118">
        <v>2</v>
      </c>
      <c r="F29" s="118"/>
      <c r="G29" s="118"/>
      <c r="H29" s="118">
        <v>1.91</v>
      </c>
      <c r="I29" s="118">
        <v>7.8</v>
      </c>
    </row>
    <row r="30" spans="1:9" ht="80.099999999999994" customHeight="1" thickBot="1" x14ac:dyDescent="0.3">
      <c r="A30" s="294"/>
      <c r="B30" s="294"/>
      <c r="C30" s="114" t="s">
        <v>17</v>
      </c>
      <c r="D30" s="202">
        <v>3</v>
      </c>
      <c r="E30" s="202">
        <v>3</v>
      </c>
      <c r="F30" s="202"/>
      <c r="G30" s="202">
        <v>2.81</v>
      </c>
      <c r="H30" s="202"/>
      <c r="I30" s="202">
        <v>26.19</v>
      </c>
    </row>
    <row r="31" spans="1:9" ht="80.099999999999994" customHeight="1" thickBot="1" x14ac:dyDescent="0.95">
      <c r="A31" s="310"/>
      <c r="B31" s="289"/>
      <c r="C31" s="289"/>
      <c r="D31" s="289"/>
      <c r="E31" s="290"/>
      <c r="F31" s="101">
        <f>SUM(F27:F30)</f>
        <v>0.41</v>
      </c>
      <c r="G31" s="101">
        <f t="shared" ref="G31:I31" si="0">SUM(G27:G30)</f>
        <v>2.83</v>
      </c>
      <c r="H31" s="101">
        <f t="shared" si="0"/>
        <v>5.2700000000000005</v>
      </c>
      <c r="I31" s="101">
        <f t="shared" si="0"/>
        <v>49.290000000000006</v>
      </c>
    </row>
    <row r="32" spans="1:9" ht="80.099999999999994" customHeight="1" thickBot="1" x14ac:dyDescent="0.75">
      <c r="A32" s="291" t="s">
        <v>340</v>
      </c>
      <c r="B32" s="295">
        <v>150</v>
      </c>
      <c r="C32" s="142" t="s">
        <v>317</v>
      </c>
      <c r="D32" s="265">
        <v>60</v>
      </c>
      <c r="E32" s="265">
        <v>42</v>
      </c>
      <c r="F32" s="265">
        <v>8.4</v>
      </c>
      <c r="G32" s="265">
        <v>4.1399999999999997</v>
      </c>
      <c r="H32" s="265"/>
      <c r="I32" s="265">
        <v>70.56</v>
      </c>
    </row>
    <row r="33" spans="1:9" ht="80.099999999999994" customHeight="1" thickBot="1" x14ac:dyDescent="0.75">
      <c r="A33" s="352"/>
      <c r="B33" s="352"/>
      <c r="C33" s="102" t="s">
        <v>19</v>
      </c>
      <c r="D33" s="267">
        <v>40</v>
      </c>
      <c r="E33" s="267">
        <v>28</v>
      </c>
      <c r="F33" s="267">
        <v>0.5</v>
      </c>
      <c r="G33" s="267">
        <v>0.11</v>
      </c>
      <c r="H33" s="267">
        <v>4.5599999999999996</v>
      </c>
      <c r="I33" s="267">
        <v>22.4</v>
      </c>
    </row>
    <row r="34" spans="1:9" ht="80.099999999999994" customHeight="1" thickBot="1" x14ac:dyDescent="0.3">
      <c r="A34" s="352"/>
      <c r="B34" s="352"/>
      <c r="C34" s="113" t="s">
        <v>21</v>
      </c>
      <c r="D34" s="112">
        <v>10</v>
      </c>
      <c r="E34" s="112">
        <v>8</v>
      </c>
      <c r="F34" s="112">
        <v>0.02</v>
      </c>
      <c r="G34" s="112"/>
      <c r="H34" s="112">
        <v>0.57999999999999996</v>
      </c>
      <c r="I34" s="112">
        <v>2.7</v>
      </c>
    </row>
    <row r="35" spans="1:9" ht="80.099999999999994" customHeight="1" thickBot="1" x14ac:dyDescent="0.3">
      <c r="A35" s="352"/>
      <c r="B35" s="352"/>
      <c r="C35" s="114" t="s">
        <v>20</v>
      </c>
      <c r="D35" s="112">
        <v>10</v>
      </c>
      <c r="E35" s="112">
        <v>8</v>
      </c>
      <c r="F35" s="112">
        <v>0.16</v>
      </c>
      <c r="G35" s="112"/>
      <c r="H35" s="112">
        <v>0.8</v>
      </c>
      <c r="I35" s="112">
        <v>3.36</v>
      </c>
    </row>
    <row r="36" spans="1:9" ht="80.099999999999994" customHeight="1" thickBot="1" x14ac:dyDescent="0.3">
      <c r="A36" s="353"/>
      <c r="B36" s="352"/>
      <c r="C36" s="114" t="s">
        <v>77</v>
      </c>
      <c r="D36" s="112">
        <v>5</v>
      </c>
      <c r="E36" s="112">
        <v>5</v>
      </c>
      <c r="F36" s="112">
        <v>0.47</v>
      </c>
      <c r="G36" s="112">
        <v>0.06</v>
      </c>
      <c r="H36" s="112">
        <v>3.73</v>
      </c>
      <c r="I36" s="112">
        <v>16</v>
      </c>
    </row>
    <row r="37" spans="1:9" ht="80.099999999999994" customHeight="1" thickBot="1" x14ac:dyDescent="0.75">
      <c r="A37" s="300"/>
      <c r="B37" s="300"/>
      <c r="C37" s="300"/>
      <c r="D37" s="300"/>
      <c r="E37" s="300"/>
      <c r="F37" s="101">
        <f>SUM(F32:F36)</f>
        <v>9.5500000000000007</v>
      </c>
      <c r="G37" s="101">
        <f>SUM(G32:G36)</f>
        <v>4.3099999999999996</v>
      </c>
      <c r="H37" s="101">
        <f>SUM(H32:H36)</f>
        <v>9.67</v>
      </c>
      <c r="I37" s="101">
        <f>SUM(I32:I36)</f>
        <v>115.02000000000001</v>
      </c>
    </row>
    <row r="38" spans="1:9" ht="80.099999999999994" customHeight="1" thickBot="1" x14ac:dyDescent="0.75">
      <c r="A38" s="328" t="s">
        <v>274</v>
      </c>
      <c r="B38" s="347" t="s">
        <v>34</v>
      </c>
      <c r="C38" s="102" t="s">
        <v>19</v>
      </c>
      <c r="D38" s="112">
        <v>150</v>
      </c>
      <c r="E38" s="112">
        <v>105</v>
      </c>
      <c r="F38" s="112">
        <v>1.89</v>
      </c>
      <c r="G38" s="112">
        <v>0.41</v>
      </c>
      <c r="H38" s="112">
        <v>17.12</v>
      </c>
      <c r="I38" s="112">
        <v>84</v>
      </c>
    </row>
    <row r="39" spans="1:9" ht="80.099999999999994" customHeight="1" thickBot="1" x14ac:dyDescent="0.3">
      <c r="A39" s="329"/>
      <c r="B39" s="348"/>
      <c r="C39" s="113" t="s">
        <v>21</v>
      </c>
      <c r="D39" s="103">
        <v>15</v>
      </c>
      <c r="E39" s="103">
        <v>12</v>
      </c>
      <c r="F39" s="103">
        <v>0.03</v>
      </c>
      <c r="G39" s="103"/>
      <c r="H39" s="103">
        <v>0.87</v>
      </c>
      <c r="I39" s="103">
        <v>4.0999999999999996</v>
      </c>
    </row>
    <row r="40" spans="1:9" ht="80.099999999999994" customHeight="1" thickBot="1" x14ac:dyDescent="0.75">
      <c r="A40" s="329"/>
      <c r="B40" s="348"/>
      <c r="C40" s="97" t="s">
        <v>20</v>
      </c>
      <c r="D40" s="112">
        <v>10</v>
      </c>
      <c r="E40" s="112">
        <v>8</v>
      </c>
      <c r="F40" s="112">
        <v>0.16</v>
      </c>
      <c r="G40" s="112"/>
      <c r="H40" s="112">
        <v>0.8</v>
      </c>
      <c r="I40" s="112">
        <v>3.36</v>
      </c>
    </row>
    <row r="41" spans="1:9" ht="80.099999999999994" customHeight="1" thickBot="1" x14ac:dyDescent="0.75">
      <c r="A41" s="329"/>
      <c r="B41" s="348"/>
      <c r="C41" s="97" t="s">
        <v>11</v>
      </c>
      <c r="D41" s="112">
        <v>6</v>
      </c>
      <c r="E41" s="112">
        <v>6</v>
      </c>
      <c r="F41" s="112">
        <v>0.02</v>
      </c>
      <c r="G41" s="112">
        <v>4.71</v>
      </c>
      <c r="H41" s="112">
        <v>0.03</v>
      </c>
      <c r="I41" s="112">
        <v>44.04</v>
      </c>
    </row>
    <row r="42" spans="1:9" ht="80.099999999999994" customHeight="1" thickBot="1" x14ac:dyDescent="0.75">
      <c r="A42" s="329"/>
      <c r="B42" s="348"/>
      <c r="C42" s="142" t="s">
        <v>317</v>
      </c>
      <c r="D42" s="241">
        <v>35</v>
      </c>
      <c r="E42" s="241">
        <v>35</v>
      </c>
      <c r="F42" s="241">
        <v>7</v>
      </c>
      <c r="G42" s="241">
        <v>3.91</v>
      </c>
      <c r="H42" s="241"/>
      <c r="I42" s="241">
        <v>58.8</v>
      </c>
    </row>
    <row r="43" spans="1:9" ht="80.099999999999994" customHeight="1" thickBot="1" x14ac:dyDescent="0.75">
      <c r="A43" s="300"/>
      <c r="B43" s="300"/>
      <c r="C43" s="300"/>
      <c r="D43" s="300"/>
      <c r="E43" s="300"/>
      <c r="F43" s="101">
        <f>SUM(F38:F42)</f>
        <v>9.1</v>
      </c>
      <c r="G43" s="101">
        <f>SUM(G38:G42)</f>
        <v>9.0300000000000011</v>
      </c>
      <c r="H43" s="101">
        <f>SUM(H38:H42)</f>
        <v>18.820000000000004</v>
      </c>
      <c r="I43" s="101">
        <f>SUM(I38:I42)</f>
        <v>194.3</v>
      </c>
    </row>
    <row r="44" spans="1:9" ht="80.099999999999994" customHeight="1" thickBot="1" x14ac:dyDescent="0.75">
      <c r="A44" s="291" t="s">
        <v>43</v>
      </c>
      <c r="B44" s="295">
        <v>150</v>
      </c>
      <c r="C44" s="97" t="s">
        <v>267</v>
      </c>
      <c r="D44" s="98">
        <v>8</v>
      </c>
      <c r="E44" s="98">
        <v>8</v>
      </c>
      <c r="F44" s="98">
        <v>0.18</v>
      </c>
      <c r="G44" s="98">
        <v>0.22</v>
      </c>
      <c r="H44" s="98">
        <v>3.84</v>
      </c>
      <c r="I44" s="98">
        <v>15.92</v>
      </c>
    </row>
    <row r="45" spans="1:9" ht="80.099999999999994" customHeight="1" thickBot="1" x14ac:dyDescent="0.75">
      <c r="A45" s="353"/>
      <c r="B45" s="353"/>
      <c r="C45" s="97" t="s">
        <v>39</v>
      </c>
      <c r="D45" s="112">
        <v>10</v>
      </c>
      <c r="E45" s="112">
        <v>10</v>
      </c>
      <c r="F45" s="112"/>
      <c r="G45" s="112"/>
      <c r="H45" s="112">
        <v>9.5500000000000007</v>
      </c>
      <c r="I45" s="112">
        <v>39</v>
      </c>
    </row>
    <row r="46" spans="1:9" ht="80.099999999999994" customHeight="1" thickBot="1" x14ac:dyDescent="0.75">
      <c r="A46" s="300"/>
      <c r="B46" s="300"/>
      <c r="C46" s="300"/>
      <c r="D46" s="300"/>
      <c r="E46" s="300"/>
      <c r="F46" s="101">
        <f>SUM(F44:F45)</f>
        <v>0.18</v>
      </c>
      <c r="G46" s="101">
        <f>SUM(G44:G45)</f>
        <v>0.22</v>
      </c>
      <c r="H46" s="101">
        <f>SUM(H44:H45)</f>
        <v>13.39</v>
      </c>
      <c r="I46" s="101">
        <f>SUM(I44:I45)</f>
        <v>54.92</v>
      </c>
    </row>
    <row r="47" spans="1:9" ht="80.099999999999994" customHeight="1" thickBot="1" x14ac:dyDescent="0.75">
      <c r="A47" s="95" t="s">
        <v>44</v>
      </c>
      <c r="B47" s="144">
        <v>25</v>
      </c>
      <c r="C47" s="97" t="s">
        <v>23</v>
      </c>
      <c r="D47" s="140">
        <v>25</v>
      </c>
      <c r="E47" s="140">
        <v>25</v>
      </c>
      <c r="F47" s="140">
        <v>1.3</v>
      </c>
      <c r="G47" s="140">
        <v>0.3</v>
      </c>
      <c r="H47" s="140">
        <v>11.07</v>
      </c>
      <c r="I47" s="140">
        <v>53.5</v>
      </c>
    </row>
    <row r="48" spans="1:9" ht="80.099999999999994" customHeight="1" thickBot="1" x14ac:dyDescent="0.3">
      <c r="A48" s="299" t="s">
        <v>27</v>
      </c>
      <c r="B48" s="299"/>
      <c r="C48" s="299"/>
      <c r="D48" s="299"/>
      <c r="E48" s="299"/>
      <c r="F48" s="286">
        <f t="shared" ref="F48:H48" si="1">F31+F37+F43+F46+F47</f>
        <v>20.540000000000003</v>
      </c>
      <c r="G48" s="286">
        <f t="shared" si="1"/>
        <v>16.690000000000001</v>
      </c>
      <c r="H48" s="286">
        <f t="shared" si="1"/>
        <v>58.220000000000006</v>
      </c>
      <c r="I48" s="164">
        <f>I31+I37+I43+I46+I47</f>
        <v>467.03000000000003</v>
      </c>
    </row>
    <row r="49" spans="1:9" ht="80.099999999999994" customHeight="1" thickBot="1" x14ac:dyDescent="0.3">
      <c r="A49" s="299" t="s">
        <v>24</v>
      </c>
      <c r="B49" s="299"/>
      <c r="C49" s="299"/>
      <c r="D49" s="299"/>
      <c r="E49" s="299"/>
      <c r="F49" s="299"/>
      <c r="G49" s="299"/>
      <c r="H49" s="299"/>
      <c r="I49" s="299"/>
    </row>
    <row r="50" spans="1:9" ht="80.099999999999994" customHeight="1" thickBot="1" x14ac:dyDescent="0.3">
      <c r="A50" s="216" t="s">
        <v>341</v>
      </c>
      <c r="B50" s="216">
        <v>50</v>
      </c>
      <c r="C50" s="197" t="s">
        <v>342</v>
      </c>
      <c r="D50" s="216">
        <v>5</v>
      </c>
      <c r="E50" s="218">
        <v>5</v>
      </c>
      <c r="F50" s="111">
        <v>0.2</v>
      </c>
      <c r="G50" s="111"/>
      <c r="H50" s="111">
        <v>3.4</v>
      </c>
      <c r="I50" s="111">
        <v>1.4</v>
      </c>
    </row>
    <row r="51" spans="1:9" ht="80.099999999999994" customHeight="1" thickBot="1" x14ac:dyDescent="0.3">
      <c r="A51" s="315"/>
      <c r="B51" s="318"/>
      <c r="C51" s="318"/>
      <c r="D51" s="318"/>
      <c r="E51" s="318"/>
      <c r="F51" s="318"/>
      <c r="G51" s="318"/>
      <c r="H51" s="318"/>
      <c r="I51" s="319"/>
    </row>
    <row r="52" spans="1:9" ht="80.099999999999994" customHeight="1" thickBot="1" x14ac:dyDescent="0.3">
      <c r="A52" s="291" t="s">
        <v>343</v>
      </c>
      <c r="B52" s="295">
        <v>100</v>
      </c>
      <c r="C52" s="110" t="s">
        <v>78</v>
      </c>
      <c r="D52" s="111">
        <v>20</v>
      </c>
      <c r="E52" s="111">
        <v>20</v>
      </c>
      <c r="F52" s="111">
        <v>1.86</v>
      </c>
      <c r="G52" s="111">
        <v>0.2</v>
      </c>
      <c r="H52" s="111">
        <v>13.94</v>
      </c>
      <c r="I52" s="111">
        <v>63.4</v>
      </c>
    </row>
    <row r="53" spans="1:9" ht="80.099999999999994" customHeight="1" thickBot="1" x14ac:dyDescent="0.75">
      <c r="A53" s="352"/>
      <c r="B53" s="352"/>
      <c r="C53" s="97" t="s">
        <v>250</v>
      </c>
      <c r="D53" s="199">
        <v>5</v>
      </c>
      <c r="E53" s="199">
        <v>4.25</v>
      </c>
      <c r="F53" s="199">
        <v>0.62</v>
      </c>
      <c r="G53" s="199">
        <v>1.25</v>
      </c>
      <c r="H53" s="199">
        <v>0.02</v>
      </c>
      <c r="I53" s="199">
        <v>14.11</v>
      </c>
    </row>
    <row r="54" spans="1:9" ht="80.099999999999994" customHeight="1" thickBot="1" x14ac:dyDescent="0.75">
      <c r="A54" s="352"/>
      <c r="B54" s="352"/>
      <c r="C54" s="97" t="s">
        <v>302</v>
      </c>
      <c r="D54" s="111">
        <v>50</v>
      </c>
      <c r="E54" s="111">
        <v>25</v>
      </c>
      <c r="F54" s="111">
        <v>4</v>
      </c>
      <c r="G54" s="111">
        <v>0.15</v>
      </c>
      <c r="H54" s="111"/>
      <c r="I54" s="111">
        <v>17.25</v>
      </c>
    </row>
    <row r="55" spans="1:9" ht="80.099999999999994" customHeight="1" thickBot="1" x14ac:dyDescent="0.75">
      <c r="A55" s="352"/>
      <c r="B55" s="352"/>
      <c r="C55" s="97" t="s">
        <v>11</v>
      </c>
      <c r="D55" s="265">
        <v>4</v>
      </c>
      <c r="E55" s="265">
        <v>4</v>
      </c>
      <c r="F55" s="265">
        <v>0.01</v>
      </c>
      <c r="G55" s="265">
        <v>3.14</v>
      </c>
      <c r="H55" s="265">
        <v>0.02</v>
      </c>
      <c r="I55" s="265">
        <v>29.36</v>
      </c>
    </row>
    <row r="56" spans="1:9" ht="80.099999999999994" customHeight="1" thickBot="1" x14ac:dyDescent="0.3">
      <c r="A56" s="353"/>
      <c r="B56" s="353"/>
      <c r="C56" s="114" t="s">
        <v>17</v>
      </c>
      <c r="D56" s="112">
        <v>2</v>
      </c>
      <c r="E56" s="112">
        <v>2</v>
      </c>
      <c r="F56" s="112"/>
      <c r="G56" s="112">
        <v>1.88</v>
      </c>
      <c r="H56" s="112"/>
      <c r="I56" s="112">
        <v>17.46</v>
      </c>
    </row>
    <row r="57" spans="1:9" ht="80.099999999999994" customHeight="1" thickBot="1" x14ac:dyDescent="0.75">
      <c r="A57" s="300"/>
      <c r="B57" s="300"/>
      <c r="C57" s="300"/>
      <c r="D57" s="300"/>
      <c r="E57" s="300"/>
      <c r="F57" s="101">
        <f>SUM(F52:F56)</f>
        <v>6.49</v>
      </c>
      <c r="G57" s="101">
        <f>SUM(G52:G56)</f>
        <v>6.62</v>
      </c>
      <c r="H57" s="101">
        <f>SUM(H52:H56)</f>
        <v>13.979999999999999</v>
      </c>
      <c r="I57" s="101">
        <f>SUM(I52:I56)</f>
        <v>141.57999999999998</v>
      </c>
    </row>
    <row r="58" spans="1:9" ht="80.099999999999994" customHeight="1" thickBot="1" x14ac:dyDescent="0.75">
      <c r="A58" s="381" t="s">
        <v>57</v>
      </c>
      <c r="B58" s="307">
        <v>150</v>
      </c>
      <c r="C58" s="97" t="s">
        <v>35</v>
      </c>
      <c r="D58" s="199">
        <v>1</v>
      </c>
      <c r="E58" s="199">
        <v>1</v>
      </c>
      <c r="F58" s="103"/>
      <c r="G58" s="103"/>
      <c r="H58" s="103"/>
      <c r="I58" s="103"/>
    </row>
    <row r="59" spans="1:9" ht="80.099999999999994" customHeight="1" thickBot="1" x14ac:dyDescent="0.75">
      <c r="A59" s="381"/>
      <c r="B59" s="342"/>
      <c r="C59" s="97" t="s">
        <v>22</v>
      </c>
      <c r="D59" s="98">
        <v>100</v>
      </c>
      <c r="E59" s="98">
        <v>100</v>
      </c>
      <c r="F59" s="98">
        <v>2.8</v>
      </c>
      <c r="G59" s="98">
        <v>3.2</v>
      </c>
      <c r="H59" s="98">
        <v>4.7</v>
      </c>
      <c r="I59" s="98">
        <v>59</v>
      </c>
    </row>
    <row r="60" spans="1:9" ht="80.099999999999994" customHeight="1" thickBot="1" x14ac:dyDescent="0.75">
      <c r="A60" s="381"/>
      <c r="B60" s="374"/>
      <c r="C60" s="97" t="s">
        <v>39</v>
      </c>
      <c r="D60" s="98">
        <v>8</v>
      </c>
      <c r="E60" s="98">
        <v>8</v>
      </c>
      <c r="F60" s="98"/>
      <c r="G60" s="98"/>
      <c r="H60" s="98">
        <v>7.64</v>
      </c>
      <c r="I60" s="98">
        <v>31.2</v>
      </c>
    </row>
    <row r="61" spans="1:9" ht="80.099999999999994" customHeight="1" thickBot="1" x14ac:dyDescent="0.75">
      <c r="A61" s="300"/>
      <c r="B61" s="300"/>
      <c r="C61" s="300"/>
      <c r="D61" s="300"/>
      <c r="E61" s="300"/>
      <c r="F61" s="101">
        <f>SUM(F58:F60)</f>
        <v>2.8</v>
      </c>
      <c r="G61" s="101">
        <f>SUM(G58:G60)</f>
        <v>3.2</v>
      </c>
      <c r="H61" s="101">
        <f>SUM(H58:H60)</f>
        <v>12.34</v>
      </c>
      <c r="I61" s="101">
        <f>SUM(I58:I60)</f>
        <v>90.2</v>
      </c>
    </row>
    <row r="62" spans="1:9" ht="80.099999999999994" customHeight="1" thickBot="1" x14ac:dyDescent="0.3">
      <c r="A62" s="108" t="s">
        <v>45</v>
      </c>
      <c r="B62" s="109">
        <v>25</v>
      </c>
      <c r="C62" s="110" t="s">
        <v>12</v>
      </c>
      <c r="D62" s="111">
        <v>25</v>
      </c>
      <c r="E62" s="111">
        <v>25</v>
      </c>
      <c r="F62" s="111">
        <v>1.77</v>
      </c>
      <c r="G62" s="111">
        <v>0.27</v>
      </c>
      <c r="H62" s="111">
        <v>11.6</v>
      </c>
      <c r="I62" s="111">
        <v>57.25</v>
      </c>
    </row>
    <row r="63" spans="1:9" ht="80.099999999999994" customHeight="1" thickBot="1" x14ac:dyDescent="0.75">
      <c r="A63" s="299" t="s">
        <v>29</v>
      </c>
      <c r="B63" s="299"/>
      <c r="C63" s="299"/>
      <c r="D63" s="299"/>
      <c r="E63" s="299"/>
      <c r="F63" s="285">
        <f t="shared" ref="F63:H63" si="2">F50+F57+F61+F62</f>
        <v>11.26</v>
      </c>
      <c r="G63" s="285">
        <f t="shared" si="2"/>
        <v>10.09</v>
      </c>
      <c r="H63" s="285">
        <f t="shared" si="2"/>
        <v>41.32</v>
      </c>
      <c r="I63" s="101">
        <f>I50+I57+I61+I62</f>
        <v>290.43</v>
      </c>
    </row>
    <row r="64" spans="1:9" ht="80.099999999999994" customHeight="1" thickBot="1" x14ac:dyDescent="0.75">
      <c r="A64" s="299" t="s">
        <v>30</v>
      </c>
      <c r="B64" s="299"/>
      <c r="C64" s="299"/>
      <c r="D64" s="299"/>
      <c r="E64" s="299"/>
      <c r="F64" s="101">
        <f>F23+F25+F48+F63</f>
        <v>46.77</v>
      </c>
      <c r="G64" s="101">
        <f>G23+G25+G48+G63</f>
        <v>49.660000000000011</v>
      </c>
      <c r="H64" s="101">
        <f>H23+H25+H48+H63</f>
        <v>149.22</v>
      </c>
      <c r="I64" s="101">
        <f>I23+I25+I48+I63</f>
        <v>1230.3800000000001</v>
      </c>
    </row>
    <row r="65" spans="1:9" ht="80.099999999999994" customHeight="1" x14ac:dyDescent="0.3">
      <c r="A65" s="19"/>
      <c r="B65" s="19"/>
      <c r="C65" s="25"/>
      <c r="D65" s="21"/>
      <c r="E65" s="21"/>
      <c r="F65" s="21"/>
      <c r="G65" s="21"/>
      <c r="H65" s="21"/>
      <c r="I65" s="21"/>
    </row>
    <row r="66" spans="1:9" ht="26.25" x14ac:dyDescent="0.4">
      <c r="A66" s="7"/>
      <c r="B66" s="7"/>
      <c r="C66" s="8"/>
      <c r="D66" s="9"/>
      <c r="E66" s="9"/>
      <c r="F66" s="9"/>
      <c r="G66" s="9"/>
      <c r="H66" s="9"/>
      <c r="I66" s="9"/>
    </row>
  </sheetData>
  <mergeCells count="41">
    <mergeCell ref="A58:A60"/>
    <mergeCell ref="B58:B60"/>
    <mergeCell ref="A61:E61"/>
    <mergeCell ref="A63:E63"/>
    <mergeCell ref="A64:E64"/>
    <mergeCell ref="A57:E57"/>
    <mergeCell ref="A43:E43"/>
    <mergeCell ref="A46:E46"/>
    <mergeCell ref="A48:E48"/>
    <mergeCell ref="A49:I49"/>
    <mergeCell ref="A52:A56"/>
    <mergeCell ref="B52:B56"/>
    <mergeCell ref="A44:A45"/>
    <mergeCell ref="B44:B45"/>
    <mergeCell ref="A51:I51"/>
    <mergeCell ref="B16:B17"/>
    <mergeCell ref="A16:A17"/>
    <mergeCell ref="A9:E9"/>
    <mergeCell ref="A7:A8"/>
    <mergeCell ref="B7:B8"/>
    <mergeCell ref="A6:I6"/>
    <mergeCell ref="A11:I11"/>
    <mergeCell ref="A12:A14"/>
    <mergeCell ref="B12:B14"/>
    <mergeCell ref="A15:E15"/>
    <mergeCell ref="A37:E37"/>
    <mergeCell ref="A19:A21"/>
    <mergeCell ref="B19:B21"/>
    <mergeCell ref="G4:H4"/>
    <mergeCell ref="A38:A42"/>
    <mergeCell ref="B38:B42"/>
    <mergeCell ref="A22:E22"/>
    <mergeCell ref="A23:E23"/>
    <mergeCell ref="A24:I24"/>
    <mergeCell ref="A26:I26"/>
    <mergeCell ref="A32:A36"/>
    <mergeCell ref="B32:B36"/>
    <mergeCell ref="A31:E31"/>
    <mergeCell ref="A27:A30"/>
    <mergeCell ref="B27:B30"/>
    <mergeCell ref="A18:E18"/>
  </mergeCells>
  <pageMargins left="0.7" right="0.7" top="0.75" bottom="0.75" header="0.3" footer="0.3"/>
  <pageSetup paperSize="9" scale="14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7"/>
  <sheetViews>
    <sheetView view="pageBreakPreview" topLeftCell="A61" zoomScale="37" zoomScaleNormal="89" zoomScaleSheetLayoutView="37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19"/>
      <c r="B3" s="20"/>
      <c r="C3" s="88" t="s">
        <v>201</v>
      </c>
      <c r="D3" s="21"/>
      <c r="E3" s="21"/>
      <c r="F3" s="21"/>
      <c r="G3" s="21"/>
      <c r="H3" s="21"/>
      <c r="I3" s="92" t="s">
        <v>338</v>
      </c>
    </row>
    <row r="4" spans="1:9" ht="65.25" thickBot="1" x14ac:dyDescent="0.95">
      <c r="A4" s="204"/>
      <c r="B4" s="90" t="s">
        <v>129</v>
      </c>
      <c r="C4" s="91" t="s">
        <v>225</v>
      </c>
      <c r="D4" s="91"/>
      <c r="E4" s="91"/>
      <c r="F4" s="91"/>
      <c r="G4" s="312" t="s">
        <v>268</v>
      </c>
      <c r="H4" s="313"/>
      <c r="I4" s="91"/>
    </row>
    <row r="5" spans="1:9" ht="139.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01">
        <f>F8</f>
        <v>0.56000000000000005</v>
      </c>
      <c r="G9" s="101">
        <f>G7+G8</f>
        <v>0.64</v>
      </c>
      <c r="H9" s="101">
        <f>H8</f>
        <v>0.94</v>
      </c>
      <c r="I9" s="101">
        <f>I8</f>
        <v>11.8</v>
      </c>
    </row>
    <row r="10" spans="1:9" ht="80.099999999999994" customHeight="1" thickBot="1" x14ac:dyDescent="0.3">
      <c r="A10" s="108" t="s">
        <v>113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61.42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03" t="s">
        <v>79</v>
      </c>
      <c r="B12" s="302">
        <v>150</v>
      </c>
      <c r="C12" s="97" t="s">
        <v>59</v>
      </c>
      <c r="D12" s="98">
        <v>40</v>
      </c>
      <c r="E12" s="98">
        <v>34.799999999999997</v>
      </c>
      <c r="F12" s="98">
        <v>5.08</v>
      </c>
      <c r="G12" s="98">
        <v>10.3</v>
      </c>
      <c r="H12" s="98">
        <v>0.17</v>
      </c>
      <c r="I12" s="98">
        <v>115</v>
      </c>
    </row>
    <row r="13" spans="1:9" ht="80.099999999999994" customHeight="1" thickBot="1" x14ac:dyDescent="0.75">
      <c r="A13" s="303"/>
      <c r="B13" s="302"/>
      <c r="C13" s="97" t="s">
        <v>11</v>
      </c>
      <c r="D13" s="112">
        <v>3</v>
      </c>
      <c r="E13" s="112">
        <v>3</v>
      </c>
      <c r="F13" s="112">
        <v>0.01</v>
      </c>
      <c r="G13" s="112">
        <v>2.35</v>
      </c>
      <c r="H13" s="112">
        <v>0.01</v>
      </c>
      <c r="I13" s="112">
        <v>22.02</v>
      </c>
    </row>
    <row r="14" spans="1:9" ht="80.099999999999994" customHeight="1" thickBot="1" x14ac:dyDescent="0.75">
      <c r="A14" s="303"/>
      <c r="B14" s="302"/>
      <c r="C14" s="97" t="s">
        <v>22</v>
      </c>
      <c r="D14" s="98">
        <v>100</v>
      </c>
      <c r="E14" s="98">
        <v>100</v>
      </c>
      <c r="F14" s="98">
        <v>2.8</v>
      </c>
      <c r="G14" s="98">
        <v>3.2</v>
      </c>
      <c r="H14" s="98">
        <v>4.7</v>
      </c>
      <c r="I14" s="98">
        <v>59</v>
      </c>
    </row>
    <row r="15" spans="1:9" ht="80.099999999999994" customHeight="1" thickBot="1" x14ac:dyDescent="0.75">
      <c r="A15" s="300"/>
      <c r="B15" s="300"/>
      <c r="C15" s="300"/>
      <c r="D15" s="300"/>
      <c r="E15" s="300"/>
      <c r="F15" s="101">
        <f>SUM(F12:F14)</f>
        <v>7.89</v>
      </c>
      <c r="G15" s="101">
        <f>SUM(G12:G14)</f>
        <v>15.850000000000001</v>
      </c>
      <c r="H15" s="101">
        <f>SUM(H12:H14)</f>
        <v>4.88</v>
      </c>
      <c r="I15" s="101">
        <f>SUM(I12:I14)</f>
        <v>196.02</v>
      </c>
    </row>
    <row r="16" spans="1:9" ht="80.099999999999994" customHeight="1" thickBot="1" x14ac:dyDescent="0.3">
      <c r="A16" s="291" t="s">
        <v>363</v>
      </c>
      <c r="B16" s="324" t="s">
        <v>362</v>
      </c>
      <c r="C16" s="110" t="s">
        <v>12</v>
      </c>
      <c r="D16" s="223">
        <v>34</v>
      </c>
      <c r="E16" s="223">
        <v>34</v>
      </c>
      <c r="F16" s="223">
        <v>2.41</v>
      </c>
      <c r="G16" s="223">
        <v>0.37</v>
      </c>
      <c r="H16" s="223">
        <v>15.75</v>
      </c>
      <c r="I16" s="223">
        <v>77.86</v>
      </c>
    </row>
    <row r="17" spans="1:9" ht="80.099999999999994" customHeight="1" thickBot="1" x14ac:dyDescent="0.3">
      <c r="A17" s="292"/>
      <c r="B17" s="324"/>
      <c r="C17" s="110" t="s">
        <v>349</v>
      </c>
      <c r="D17" s="223">
        <v>6</v>
      </c>
      <c r="E17" s="223">
        <v>6</v>
      </c>
      <c r="F17" s="223">
        <v>1.56</v>
      </c>
      <c r="G17" s="223">
        <v>1.62</v>
      </c>
      <c r="H17" s="223"/>
      <c r="I17" s="223">
        <v>20.82</v>
      </c>
    </row>
    <row r="18" spans="1:9" ht="80.099999999999994" customHeight="1" thickBot="1" x14ac:dyDescent="0.75">
      <c r="A18" s="300"/>
      <c r="B18" s="300"/>
      <c r="C18" s="300"/>
      <c r="D18" s="300"/>
      <c r="E18" s="300"/>
      <c r="F18" s="101">
        <f>SUM(F16:F17)</f>
        <v>3.97</v>
      </c>
      <c r="G18" s="101">
        <f>SUM(G16:G17)</f>
        <v>1.9900000000000002</v>
      </c>
      <c r="H18" s="207">
        <f>SUM(H16:H17)</f>
        <v>15.75</v>
      </c>
      <c r="I18" s="101">
        <f>SUM(I16:I17)</f>
        <v>98.68</v>
      </c>
    </row>
    <row r="19" spans="1:9" ht="80.099999999999994" customHeight="1" thickBot="1" x14ac:dyDescent="0.75">
      <c r="A19" s="303" t="s">
        <v>46</v>
      </c>
      <c r="B19" s="302">
        <v>200</v>
      </c>
      <c r="C19" s="97" t="s">
        <v>38</v>
      </c>
      <c r="D19" s="206">
        <v>1</v>
      </c>
      <c r="E19" s="206">
        <v>1</v>
      </c>
      <c r="F19" s="206"/>
      <c r="G19" s="206"/>
      <c r="H19" s="206">
        <v>0.64</v>
      </c>
      <c r="I19" s="206">
        <v>2.94</v>
      </c>
    </row>
    <row r="20" spans="1:9" ht="80.099999999999994" customHeight="1" thickBot="1" x14ac:dyDescent="0.75">
      <c r="A20" s="303"/>
      <c r="B20" s="302"/>
      <c r="C20" s="97" t="s">
        <v>22</v>
      </c>
      <c r="D20" s="98">
        <v>100</v>
      </c>
      <c r="E20" s="98">
        <v>100</v>
      </c>
      <c r="F20" s="98">
        <v>2.8</v>
      </c>
      <c r="G20" s="98">
        <v>3.2</v>
      </c>
      <c r="H20" s="98">
        <v>4.7</v>
      </c>
      <c r="I20" s="98">
        <v>59</v>
      </c>
    </row>
    <row r="21" spans="1:9" ht="80.099999999999994" customHeight="1" thickBot="1" x14ac:dyDescent="0.75">
      <c r="A21" s="303"/>
      <c r="B21" s="302"/>
      <c r="C21" s="97" t="s">
        <v>13</v>
      </c>
      <c r="D21" s="158">
        <v>12</v>
      </c>
      <c r="E21" s="158">
        <v>12</v>
      </c>
      <c r="F21" s="158"/>
      <c r="G21" s="158"/>
      <c r="H21" s="158">
        <v>11.4</v>
      </c>
      <c r="I21" s="158">
        <v>46.8</v>
      </c>
    </row>
    <row r="22" spans="1:9" ht="80.099999999999994" customHeight="1" thickBot="1" x14ac:dyDescent="0.75">
      <c r="A22" s="300"/>
      <c r="B22" s="300"/>
      <c r="C22" s="300"/>
      <c r="D22" s="300"/>
      <c r="E22" s="300"/>
      <c r="F22" s="101">
        <f>SUM(F19:F21)</f>
        <v>2.8</v>
      </c>
      <c r="G22" s="101">
        <f>SUM(G19:G21)</f>
        <v>3.2</v>
      </c>
      <c r="H22" s="101">
        <f>SUM(H19:H21)</f>
        <v>16.740000000000002</v>
      </c>
      <c r="I22" s="101">
        <f>SUM(I19:I21)</f>
        <v>108.74</v>
      </c>
    </row>
    <row r="23" spans="1:9" ht="80.099999999999994" customHeight="1" thickBot="1" x14ac:dyDescent="0.3">
      <c r="A23" s="299" t="s">
        <v>28</v>
      </c>
      <c r="B23" s="299"/>
      <c r="C23" s="299"/>
      <c r="D23" s="299"/>
      <c r="E23" s="299"/>
      <c r="F23" s="205">
        <f>F9+F10+F15+F18+F22</f>
        <v>15.86</v>
      </c>
      <c r="G23" s="205">
        <f>G9+G10+G15+G18+G22</f>
        <v>21.680000000000003</v>
      </c>
      <c r="H23" s="205">
        <f>H9+H10+H15+H18+H22</f>
        <v>48.830000000000005</v>
      </c>
      <c r="I23" s="164">
        <f>I9+I10+I15+I18+I22</f>
        <v>476.66</v>
      </c>
    </row>
    <row r="24" spans="1:9" ht="80.099999999999994" customHeight="1" thickBot="1" x14ac:dyDescent="0.3">
      <c r="A24" s="370" t="s">
        <v>14</v>
      </c>
      <c r="B24" s="370"/>
      <c r="C24" s="370"/>
      <c r="D24" s="370"/>
      <c r="E24" s="370"/>
      <c r="F24" s="370"/>
      <c r="G24" s="370"/>
      <c r="H24" s="370"/>
      <c r="I24" s="370"/>
    </row>
    <row r="25" spans="1:9" ht="80.099999999999994" customHeight="1" thickBot="1" x14ac:dyDescent="0.75">
      <c r="A25" s="95" t="s">
        <v>89</v>
      </c>
      <c r="B25" s="96">
        <v>125</v>
      </c>
      <c r="C25" s="97" t="s">
        <v>287</v>
      </c>
      <c r="D25" s="98">
        <v>125</v>
      </c>
      <c r="E25" s="98">
        <v>125</v>
      </c>
      <c r="F25" s="98"/>
      <c r="G25" s="98"/>
      <c r="H25" s="98">
        <v>8.75</v>
      </c>
      <c r="I25" s="98">
        <v>35</v>
      </c>
    </row>
    <row r="26" spans="1:9" ht="80.099999999999994" customHeight="1" thickBot="1" x14ac:dyDescent="0.3">
      <c r="A26" s="315" t="s">
        <v>15</v>
      </c>
      <c r="B26" s="316"/>
      <c r="C26" s="316"/>
      <c r="D26" s="316"/>
      <c r="E26" s="316"/>
      <c r="F26" s="316"/>
      <c r="G26" s="316"/>
      <c r="H26" s="316"/>
      <c r="I26" s="317"/>
    </row>
    <row r="27" spans="1:9" ht="80.099999999999994" customHeight="1" thickBot="1" x14ac:dyDescent="0.3">
      <c r="A27" s="291" t="s">
        <v>276</v>
      </c>
      <c r="B27" s="295">
        <v>50</v>
      </c>
      <c r="C27" s="110" t="s">
        <v>298</v>
      </c>
      <c r="D27" s="111">
        <v>40</v>
      </c>
      <c r="E27" s="111">
        <v>32</v>
      </c>
      <c r="F27" s="111">
        <v>0.48</v>
      </c>
      <c r="G27" s="111">
        <v>0.05</v>
      </c>
      <c r="H27" s="111">
        <v>2.91</v>
      </c>
      <c r="I27" s="111">
        <v>13.4</v>
      </c>
    </row>
    <row r="28" spans="1:9" ht="80.099999999999994" customHeight="1" thickBot="1" x14ac:dyDescent="0.3">
      <c r="A28" s="293"/>
      <c r="B28" s="293"/>
      <c r="C28" s="114" t="s">
        <v>290</v>
      </c>
      <c r="D28" s="112">
        <v>20</v>
      </c>
      <c r="E28" s="112">
        <v>16</v>
      </c>
      <c r="F28" s="112">
        <v>0.06</v>
      </c>
      <c r="G28" s="112"/>
      <c r="H28" s="112">
        <v>1.57</v>
      </c>
      <c r="I28" s="112">
        <v>7.2</v>
      </c>
    </row>
    <row r="29" spans="1:9" ht="80.099999999999994" customHeight="1" thickBot="1" x14ac:dyDescent="0.75">
      <c r="A29" s="293"/>
      <c r="B29" s="293"/>
      <c r="C29" s="97" t="s">
        <v>39</v>
      </c>
      <c r="D29" s="112">
        <v>2</v>
      </c>
      <c r="E29" s="112">
        <v>2</v>
      </c>
      <c r="F29" s="112"/>
      <c r="G29" s="112"/>
      <c r="H29" s="112">
        <v>1.98</v>
      </c>
      <c r="I29" s="112">
        <v>7.58</v>
      </c>
    </row>
    <row r="30" spans="1:9" ht="80.099999999999994" customHeight="1" thickBot="1" x14ac:dyDescent="0.3">
      <c r="A30" s="294"/>
      <c r="B30" s="294"/>
      <c r="C30" s="114" t="s">
        <v>17</v>
      </c>
      <c r="D30" s="112">
        <v>3</v>
      </c>
      <c r="E30" s="112">
        <v>3</v>
      </c>
      <c r="F30" s="112"/>
      <c r="G30" s="112">
        <v>2.81</v>
      </c>
      <c r="H30" s="112"/>
      <c r="I30" s="112">
        <v>26.19</v>
      </c>
    </row>
    <row r="31" spans="1:9" ht="80.099999999999994" customHeight="1" thickBot="1" x14ac:dyDescent="0.95">
      <c r="A31" s="310"/>
      <c r="B31" s="289"/>
      <c r="C31" s="289"/>
      <c r="D31" s="289"/>
      <c r="E31" s="290"/>
      <c r="F31" s="101">
        <f>SUM(F27:F30)</f>
        <v>0.54</v>
      </c>
      <c r="G31" s="101">
        <f t="shared" ref="G31:I31" si="0">SUM(G27:G30)</f>
        <v>2.86</v>
      </c>
      <c r="H31" s="101">
        <f t="shared" si="0"/>
        <v>6.4600000000000009</v>
      </c>
      <c r="I31" s="101">
        <f t="shared" si="0"/>
        <v>54.370000000000005</v>
      </c>
    </row>
    <row r="32" spans="1:9" ht="80.099999999999994" customHeight="1" thickBot="1" x14ac:dyDescent="0.75">
      <c r="A32" s="291" t="s">
        <v>340</v>
      </c>
      <c r="B32" s="295">
        <v>200</v>
      </c>
      <c r="C32" s="113" t="s">
        <v>42</v>
      </c>
      <c r="D32" s="236">
        <v>33</v>
      </c>
      <c r="E32" s="236">
        <v>23</v>
      </c>
      <c r="F32" s="236">
        <v>4.5999999999999996</v>
      </c>
      <c r="G32" s="236">
        <v>2.27</v>
      </c>
      <c r="H32" s="236"/>
      <c r="I32" s="236">
        <v>38.64</v>
      </c>
    </row>
    <row r="33" spans="1:9" ht="80.099999999999994" customHeight="1" thickBot="1" x14ac:dyDescent="0.3">
      <c r="A33" s="352"/>
      <c r="B33" s="296"/>
      <c r="C33" s="113" t="s">
        <v>19</v>
      </c>
      <c r="D33" s="103">
        <v>80</v>
      </c>
      <c r="E33" s="103">
        <v>56</v>
      </c>
      <c r="F33" s="103">
        <v>1</v>
      </c>
      <c r="G33" s="103">
        <v>0.22</v>
      </c>
      <c r="H33" s="103">
        <v>9.1199999999999992</v>
      </c>
      <c r="I33" s="103">
        <v>44.8</v>
      </c>
    </row>
    <row r="34" spans="1:9" ht="80.099999999999994" customHeight="1" thickBot="1" x14ac:dyDescent="0.3">
      <c r="A34" s="352"/>
      <c r="B34" s="296"/>
      <c r="C34" s="113" t="s">
        <v>21</v>
      </c>
      <c r="D34" s="103">
        <v>15</v>
      </c>
      <c r="E34" s="103">
        <v>12</v>
      </c>
      <c r="F34" s="103">
        <v>0.03</v>
      </c>
      <c r="G34" s="103"/>
      <c r="H34" s="103">
        <v>0.87</v>
      </c>
      <c r="I34" s="103">
        <v>4.0999999999999996</v>
      </c>
    </row>
    <row r="35" spans="1:9" ht="80.099999999999994" customHeight="1" thickBot="1" x14ac:dyDescent="0.3">
      <c r="A35" s="352"/>
      <c r="B35" s="296"/>
      <c r="C35" s="113" t="s">
        <v>77</v>
      </c>
      <c r="D35" s="103">
        <v>10</v>
      </c>
      <c r="E35" s="103">
        <v>10</v>
      </c>
      <c r="F35" s="103">
        <v>0.75</v>
      </c>
      <c r="G35" s="103">
        <v>0.11</v>
      </c>
      <c r="H35" s="103">
        <v>6.92</v>
      </c>
      <c r="I35" s="103">
        <v>32.5</v>
      </c>
    </row>
    <row r="36" spans="1:9" ht="80.099999999999994" customHeight="1" thickBot="1" x14ac:dyDescent="0.3">
      <c r="A36" s="353"/>
      <c r="B36" s="380"/>
      <c r="C36" s="114" t="s">
        <v>20</v>
      </c>
      <c r="D36" s="103">
        <v>7</v>
      </c>
      <c r="E36" s="103">
        <v>6</v>
      </c>
      <c r="F36" s="103">
        <v>0.09</v>
      </c>
      <c r="G36" s="103"/>
      <c r="H36" s="103">
        <v>0.56000000000000005</v>
      </c>
      <c r="I36" s="103">
        <v>2.6</v>
      </c>
    </row>
    <row r="37" spans="1:9" ht="80.099999999999994" customHeight="1" thickBot="1" x14ac:dyDescent="0.75">
      <c r="A37" s="300"/>
      <c r="B37" s="300"/>
      <c r="C37" s="300"/>
      <c r="D37" s="300"/>
      <c r="E37" s="300"/>
      <c r="F37" s="101">
        <f>SUM(F32:F36)</f>
        <v>6.47</v>
      </c>
      <c r="G37" s="101">
        <f>SUM(G32:G36)</f>
        <v>2.6</v>
      </c>
      <c r="H37" s="101">
        <f>SUM(H32:H36)</f>
        <v>17.469999999999995</v>
      </c>
      <c r="I37" s="101">
        <f>SUM(I32:I36)</f>
        <v>122.63999999999999</v>
      </c>
    </row>
    <row r="38" spans="1:9" ht="80.099999999999994" customHeight="1" thickBot="1" x14ac:dyDescent="0.75">
      <c r="A38" s="328" t="s">
        <v>274</v>
      </c>
      <c r="B38" s="347" t="s">
        <v>36</v>
      </c>
      <c r="C38" s="102" t="s">
        <v>19</v>
      </c>
      <c r="D38" s="112">
        <v>200</v>
      </c>
      <c r="E38" s="103">
        <v>140</v>
      </c>
      <c r="F38" s="103">
        <v>2.8</v>
      </c>
      <c r="G38" s="103">
        <v>0.56000000000000005</v>
      </c>
      <c r="H38" s="103">
        <v>22.6</v>
      </c>
      <c r="I38" s="103">
        <v>112</v>
      </c>
    </row>
    <row r="39" spans="1:9" ht="80.099999999999994" customHeight="1" thickBot="1" x14ac:dyDescent="0.75">
      <c r="A39" s="329"/>
      <c r="B39" s="348"/>
      <c r="C39" s="113" t="s">
        <v>21</v>
      </c>
      <c r="D39" s="98">
        <v>20</v>
      </c>
      <c r="E39" s="98">
        <v>16</v>
      </c>
      <c r="F39" s="98">
        <v>0.04</v>
      </c>
      <c r="G39" s="98"/>
      <c r="H39" s="98">
        <v>1.1599999999999999</v>
      </c>
      <c r="I39" s="98">
        <v>5.4</v>
      </c>
    </row>
    <row r="40" spans="1:9" ht="80.099999999999994" customHeight="1" thickBot="1" x14ac:dyDescent="0.3">
      <c r="A40" s="329"/>
      <c r="B40" s="348"/>
      <c r="C40" s="114" t="s">
        <v>20</v>
      </c>
      <c r="D40" s="112">
        <v>10</v>
      </c>
      <c r="E40" s="112">
        <v>8</v>
      </c>
      <c r="F40" s="112">
        <v>0.16</v>
      </c>
      <c r="G40" s="112"/>
      <c r="H40" s="112">
        <v>0.8</v>
      </c>
      <c r="I40" s="112">
        <v>3.36</v>
      </c>
    </row>
    <row r="41" spans="1:9" ht="80.099999999999994" customHeight="1" thickBot="1" x14ac:dyDescent="0.3">
      <c r="A41" s="329"/>
      <c r="B41" s="348"/>
      <c r="C41" s="114" t="s">
        <v>17</v>
      </c>
      <c r="D41" s="112">
        <v>3</v>
      </c>
      <c r="E41" s="112">
        <v>3</v>
      </c>
      <c r="F41" s="112"/>
      <c r="G41" s="112">
        <v>2.81</v>
      </c>
      <c r="H41" s="112"/>
      <c r="I41" s="112">
        <v>26.19</v>
      </c>
    </row>
    <row r="42" spans="1:9" ht="80.099999999999994" customHeight="1" thickBot="1" x14ac:dyDescent="0.75">
      <c r="A42" s="329"/>
      <c r="B42" s="348"/>
      <c r="C42" s="97" t="s">
        <v>11</v>
      </c>
      <c r="D42" s="243">
        <v>7</v>
      </c>
      <c r="E42" s="243">
        <v>7</v>
      </c>
      <c r="F42" s="243">
        <v>0.02</v>
      </c>
      <c r="G42" s="243">
        <v>5.49</v>
      </c>
      <c r="H42" s="243">
        <v>0.03</v>
      </c>
      <c r="I42" s="243">
        <v>51.38</v>
      </c>
    </row>
    <row r="43" spans="1:9" ht="80.099999999999994" customHeight="1" thickBot="1" x14ac:dyDescent="0.75">
      <c r="A43" s="329"/>
      <c r="B43" s="348"/>
      <c r="C43" s="97" t="s">
        <v>18</v>
      </c>
      <c r="D43" s="241">
        <v>38</v>
      </c>
      <c r="E43" s="241">
        <v>38</v>
      </c>
      <c r="F43" s="241">
        <v>7.6</v>
      </c>
      <c r="G43" s="241">
        <v>3.72</v>
      </c>
      <c r="H43" s="241"/>
      <c r="I43" s="241">
        <v>63.84</v>
      </c>
    </row>
    <row r="44" spans="1:9" ht="80.099999999999994" customHeight="1" thickBot="1" x14ac:dyDescent="0.75">
      <c r="A44" s="300"/>
      <c r="B44" s="300"/>
      <c r="C44" s="300"/>
      <c r="D44" s="300"/>
      <c r="E44" s="300"/>
      <c r="F44" s="101">
        <f>SUM(F38:F43)</f>
        <v>10.62</v>
      </c>
      <c r="G44" s="101">
        <f>SUM(G38:G43)</f>
        <v>12.58</v>
      </c>
      <c r="H44" s="101">
        <f>SUM(H38:H43)</f>
        <v>24.590000000000003</v>
      </c>
      <c r="I44" s="101">
        <f>SUM(I38:I43)</f>
        <v>262.17</v>
      </c>
    </row>
    <row r="45" spans="1:9" ht="80.099999999999994" customHeight="1" thickBot="1" x14ac:dyDescent="0.75">
      <c r="A45" s="301" t="s">
        <v>43</v>
      </c>
      <c r="B45" s="302">
        <v>200</v>
      </c>
      <c r="C45" s="97" t="s">
        <v>267</v>
      </c>
      <c r="D45" s="98">
        <v>9</v>
      </c>
      <c r="E45" s="98">
        <v>9</v>
      </c>
      <c r="F45" s="98">
        <v>0.2</v>
      </c>
      <c r="G45" s="98"/>
      <c r="H45" s="98">
        <v>4.32</v>
      </c>
      <c r="I45" s="98">
        <v>17.91</v>
      </c>
    </row>
    <row r="46" spans="1:9" ht="80.099999999999994" customHeight="1" thickBot="1" x14ac:dyDescent="0.75">
      <c r="A46" s="301"/>
      <c r="B46" s="302"/>
      <c r="C46" s="97" t="s">
        <v>13</v>
      </c>
      <c r="D46" s="158">
        <v>12</v>
      </c>
      <c r="E46" s="158">
        <v>12</v>
      </c>
      <c r="F46" s="158"/>
      <c r="G46" s="158"/>
      <c r="H46" s="158">
        <v>11.4</v>
      </c>
      <c r="I46" s="158">
        <v>46.8</v>
      </c>
    </row>
    <row r="47" spans="1:9" ht="80.099999999999994" customHeight="1" thickBot="1" x14ac:dyDescent="0.75">
      <c r="A47" s="300"/>
      <c r="B47" s="300"/>
      <c r="C47" s="300"/>
      <c r="D47" s="300"/>
      <c r="E47" s="300"/>
      <c r="F47" s="101">
        <f>F45+F46</f>
        <v>0.2</v>
      </c>
      <c r="G47" s="101">
        <f>G45</f>
        <v>0</v>
      </c>
      <c r="H47" s="101">
        <f>SUM(H45:H46)</f>
        <v>15.72</v>
      </c>
      <c r="I47" s="101">
        <f>SUM(I45:I46)</f>
        <v>64.709999999999994</v>
      </c>
    </row>
    <row r="48" spans="1:9" ht="80.099999999999994" customHeight="1" thickBot="1" x14ac:dyDescent="0.75">
      <c r="A48" s="95" t="s">
        <v>44</v>
      </c>
      <c r="B48" s="238">
        <v>35</v>
      </c>
      <c r="C48" s="97" t="s">
        <v>23</v>
      </c>
      <c r="D48" s="236">
        <v>35</v>
      </c>
      <c r="E48" s="236">
        <v>35</v>
      </c>
      <c r="F48" s="236">
        <v>1.82</v>
      </c>
      <c r="G48" s="236">
        <v>0.42</v>
      </c>
      <c r="H48" s="236">
        <v>15.48</v>
      </c>
      <c r="I48" s="236">
        <v>74.900000000000006</v>
      </c>
    </row>
    <row r="49" spans="1:9" ht="80.099999999999994" customHeight="1" thickBot="1" x14ac:dyDescent="0.3">
      <c r="A49" s="299" t="s">
        <v>27</v>
      </c>
      <c r="B49" s="299"/>
      <c r="C49" s="299"/>
      <c r="D49" s="299"/>
      <c r="E49" s="299"/>
      <c r="F49" s="164">
        <f>F31+F37+F44+F47+F48</f>
        <v>19.649999999999999</v>
      </c>
      <c r="G49" s="164">
        <f>G31+G37+G44+G47+G48</f>
        <v>18.46</v>
      </c>
      <c r="H49" s="164">
        <f>H31+H37+H44+H47+H48</f>
        <v>79.72</v>
      </c>
      <c r="I49" s="164">
        <f>I31+I37+I44+I47+I48</f>
        <v>578.79</v>
      </c>
    </row>
    <row r="50" spans="1:9" ht="80.099999999999994" customHeight="1" thickBot="1" x14ac:dyDescent="0.3">
      <c r="A50" s="299" t="s">
        <v>24</v>
      </c>
      <c r="B50" s="299"/>
      <c r="C50" s="299"/>
      <c r="D50" s="299"/>
      <c r="E50" s="299"/>
      <c r="F50" s="299"/>
      <c r="G50" s="299"/>
      <c r="H50" s="299"/>
      <c r="I50" s="299"/>
    </row>
    <row r="51" spans="1:9" ht="80.099999999999994" customHeight="1" thickBot="1" x14ac:dyDescent="0.3">
      <c r="A51" s="216" t="s">
        <v>341</v>
      </c>
      <c r="B51" s="216">
        <v>50</v>
      </c>
      <c r="C51" s="197" t="s">
        <v>342</v>
      </c>
      <c r="D51" s="216">
        <v>5</v>
      </c>
      <c r="E51" s="218">
        <v>5</v>
      </c>
      <c r="F51" s="111">
        <v>0.2</v>
      </c>
      <c r="G51" s="111"/>
      <c r="H51" s="111">
        <v>3.4</v>
      </c>
      <c r="I51" s="111">
        <v>1.4</v>
      </c>
    </row>
    <row r="52" spans="1:9" ht="80.099999999999994" customHeight="1" thickBot="1" x14ac:dyDescent="0.3">
      <c r="A52" s="315"/>
      <c r="B52" s="318"/>
      <c r="C52" s="318"/>
      <c r="D52" s="318"/>
      <c r="E52" s="318"/>
      <c r="F52" s="318"/>
      <c r="G52" s="318"/>
      <c r="H52" s="318"/>
      <c r="I52" s="319"/>
    </row>
    <row r="53" spans="1:9" ht="80.099999999999994" customHeight="1" thickBot="1" x14ac:dyDescent="0.3">
      <c r="A53" s="291" t="s">
        <v>343</v>
      </c>
      <c r="B53" s="295">
        <v>160</v>
      </c>
      <c r="C53" s="113" t="s">
        <v>78</v>
      </c>
      <c r="D53" s="103">
        <v>30</v>
      </c>
      <c r="E53" s="103">
        <v>30</v>
      </c>
      <c r="F53" s="103">
        <v>2.79</v>
      </c>
      <c r="G53" s="103">
        <v>0.3</v>
      </c>
      <c r="H53" s="103">
        <v>20.91</v>
      </c>
      <c r="I53" s="103">
        <v>190.2</v>
      </c>
    </row>
    <row r="54" spans="1:9" ht="80.099999999999994" customHeight="1" thickBot="1" x14ac:dyDescent="0.75">
      <c r="A54" s="352"/>
      <c r="B54" s="352"/>
      <c r="C54" s="114" t="s">
        <v>295</v>
      </c>
      <c r="D54" s="208">
        <v>5</v>
      </c>
      <c r="E54" s="208">
        <v>4.25</v>
      </c>
      <c r="F54" s="208">
        <v>0.62</v>
      </c>
      <c r="G54" s="208">
        <v>1.25</v>
      </c>
      <c r="H54" s="208">
        <v>0.02</v>
      </c>
      <c r="I54" s="208">
        <v>14.11</v>
      </c>
    </row>
    <row r="55" spans="1:9" ht="80.099999999999994" customHeight="1" thickBot="1" x14ac:dyDescent="0.75">
      <c r="A55" s="352"/>
      <c r="B55" s="352"/>
      <c r="C55" s="114" t="s">
        <v>302</v>
      </c>
      <c r="D55" s="155">
        <v>40</v>
      </c>
      <c r="E55" s="155">
        <v>20</v>
      </c>
      <c r="F55" s="155">
        <v>3.2</v>
      </c>
      <c r="G55" s="155">
        <v>0.12</v>
      </c>
      <c r="H55" s="155"/>
      <c r="I55" s="155">
        <v>13.8</v>
      </c>
    </row>
    <row r="56" spans="1:9" ht="80.099999999999994" customHeight="1" thickBot="1" x14ac:dyDescent="0.75">
      <c r="A56" s="352"/>
      <c r="B56" s="352"/>
      <c r="C56" s="97" t="s">
        <v>11</v>
      </c>
      <c r="D56" s="112">
        <v>6</v>
      </c>
      <c r="E56" s="112">
        <v>6</v>
      </c>
      <c r="F56" s="112">
        <v>0.02</v>
      </c>
      <c r="G56" s="112">
        <v>4.71</v>
      </c>
      <c r="H56" s="112">
        <v>0.03</v>
      </c>
      <c r="I56" s="112">
        <v>44.04</v>
      </c>
    </row>
    <row r="57" spans="1:9" ht="80.099999999999994" customHeight="1" thickBot="1" x14ac:dyDescent="0.3">
      <c r="A57" s="353"/>
      <c r="B57" s="353"/>
      <c r="C57" s="114" t="s">
        <v>17</v>
      </c>
      <c r="D57" s="112">
        <v>3</v>
      </c>
      <c r="E57" s="112">
        <v>3</v>
      </c>
      <c r="F57" s="112"/>
      <c r="G57" s="112">
        <v>2.81</v>
      </c>
      <c r="H57" s="112"/>
      <c r="I57" s="112">
        <v>26.19</v>
      </c>
    </row>
    <row r="58" spans="1:9" ht="80.099999999999994" customHeight="1" thickBot="1" x14ac:dyDescent="0.75">
      <c r="A58" s="300"/>
      <c r="B58" s="300"/>
      <c r="C58" s="300"/>
      <c r="D58" s="300"/>
      <c r="E58" s="300"/>
      <c r="F58" s="101">
        <f>SUM(F53:F57)</f>
        <v>6.63</v>
      </c>
      <c r="G58" s="101">
        <f>SUM(G53:G57)</f>
        <v>9.19</v>
      </c>
      <c r="H58" s="101">
        <f>SUM(H53:H57)</f>
        <v>20.96</v>
      </c>
      <c r="I58" s="101">
        <f>SUM(I53:I57)</f>
        <v>288.34000000000003</v>
      </c>
    </row>
    <row r="59" spans="1:9" ht="80.099999999999994" customHeight="1" thickBot="1" x14ac:dyDescent="0.75">
      <c r="A59" s="95" t="s">
        <v>45</v>
      </c>
      <c r="B59" s="104">
        <v>30</v>
      </c>
      <c r="C59" s="110" t="s">
        <v>12</v>
      </c>
      <c r="D59" s="98">
        <v>30</v>
      </c>
      <c r="E59" s="98">
        <v>30</v>
      </c>
      <c r="F59" s="98">
        <v>2.13</v>
      </c>
      <c r="G59" s="98">
        <v>0.33</v>
      </c>
      <c r="H59" s="98">
        <v>13.9</v>
      </c>
      <c r="I59" s="98">
        <v>68.7</v>
      </c>
    </row>
    <row r="60" spans="1:9" ht="80.099999999999994" customHeight="1" thickBot="1" x14ac:dyDescent="0.75">
      <c r="A60" s="351"/>
      <c r="B60" s="351"/>
      <c r="C60" s="351"/>
      <c r="D60" s="351"/>
      <c r="E60" s="351"/>
      <c r="F60" s="351"/>
      <c r="G60" s="351"/>
      <c r="H60" s="351"/>
      <c r="I60" s="351"/>
    </row>
    <row r="61" spans="1:9" ht="80.099999999999994" customHeight="1" thickBot="1" x14ac:dyDescent="0.75">
      <c r="A61" s="381" t="s">
        <v>57</v>
      </c>
      <c r="B61" s="299">
        <v>200</v>
      </c>
      <c r="C61" s="97" t="s">
        <v>35</v>
      </c>
      <c r="D61" s="103">
        <v>1</v>
      </c>
      <c r="E61" s="103">
        <v>1</v>
      </c>
      <c r="F61" s="103"/>
      <c r="G61" s="103"/>
      <c r="H61" s="103"/>
      <c r="I61" s="103"/>
    </row>
    <row r="62" spans="1:9" ht="80.099999999999994" customHeight="1" thickBot="1" x14ac:dyDescent="0.75">
      <c r="A62" s="381"/>
      <c r="B62" s="299"/>
      <c r="C62" s="97" t="s">
        <v>40</v>
      </c>
      <c r="D62" s="158">
        <v>100</v>
      </c>
      <c r="E62" s="158">
        <v>100</v>
      </c>
      <c r="F62" s="158">
        <v>2.8</v>
      </c>
      <c r="G62" s="158">
        <v>3.2</v>
      </c>
      <c r="H62" s="158">
        <v>4.7</v>
      </c>
      <c r="I62" s="158">
        <v>59</v>
      </c>
    </row>
    <row r="63" spans="1:9" ht="80.099999999999994" customHeight="1" thickBot="1" x14ac:dyDescent="0.75">
      <c r="A63" s="381"/>
      <c r="B63" s="299"/>
      <c r="C63" s="97" t="s">
        <v>39</v>
      </c>
      <c r="D63" s="158">
        <v>10</v>
      </c>
      <c r="E63" s="158">
        <v>10</v>
      </c>
      <c r="F63" s="158"/>
      <c r="G63" s="158"/>
      <c r="H63" s="158">
        <v>9.5500000000000007</v>
      </c>
      <c r="I63" s="158">
        <v>39</v>
      </c>
    </row>
    <row r="64" spans="1:9" ht="80.099999999999994" customHeight="1" thickBot="1" x14ac:dyDescent="0.75">
      <c r="A64" s="300"/>
      <c r="B64" s="300"/>
      <c r="C64" s="300"/>
      <c r="D64" s="300"/>
      <c r="E64" s="300"/>
      <c r="F64" s="101">
        <f>SUM(F61:F63)</f>
        <v>2.8</v>
      </c>
      <c r="G64" s="101">
        <f t="shared" ref="G64:I64" si="1">SUM(G61:G63)</f>
        <v>3.2</v>
      </c>
      <c r="H64" s="101">
        <f t="shared" si="1"/>
        <v>14.25</v>
      </c>
      <c r="I64" s="101">
        <f t="shared" si="1"/>
        <v>98</v>
      </c>
    </row>
    <row r="65" spans="1:9" ht="80.099999999999994" customHeight="1" thickBot="1" x14ac:dyDescent="0.75">
      <c r="A65" s="299" t="s">
        <v>29</v>
      </c>
      <c r="B65" s="299"/>
      <c r="C65" s="299"/>
      <c r="D65" s="299"/>
      <c r="E65" s="299"/>
      <c r="F65" s="246">
        <f t="shared" ref="F65:H65" si="2">F51+F58+F59+F64</f>
        <v>11.760000000000002</v>
      </c>
      <c r="G65" s="246">
        <f t="shared" si="2"/>
        <v>12.719999999999999</v>
      </c>
      <c r="H65" s="246">
        <f t="shared" si="2"/>
        <v>52.51</v>
      </c>
      <c r="I65" s="101">
        <f>I51+I58+I59+I64</f>
        <v>456.44</v>
      </c>
    </row>
    <row r="66" spans="1:9" ht="80.099999999999994" customHeight="1" thickBot="1" x14ac:dyDescent="0.75">
      <c r="A66" s="299" t="s">
        <v>30</v>
      </c>
      <c r="B66" s="299"/>
      <c r="C66" s="299"/>
      <c r="D66" s="299"/>
      <c r="E66" s="299"/>
      <c r="F66" s="101">
        <f>F23+F25+F49+F65</f>
        <v>47.269999999999996</v>
      </c>
      <c r="G66" s="246">
        <f>G23+G25+G49+G65</f>
        <v>52.86</v>
      </c>
      <c r="H66" s="246">
        <f>H23+H25+H49+H65</f>
        <v>189.81</v>
      </c>
      <c r="I66" s="246">
        <f>I23+I25+I49+I65</f>
        <v>1546.89</v>
      </c>
    </row>
    <row r="67" spans="1:9" x14ac:dyDescent="0.25">
      <c r="A67" s="23"/>
      <c r="B67" s="23"/>
      <c r="C67" s="22"/>
      <c r="D67" s="24"/>
      <c r="E67" s="24"/>
      <c r="F67" s="24"/>
      <c r="G67" s="24"/>
      <c r="H67" s="24"/>
      <c r="I67" s="24"/>
    </row>
  </sheetData>
  <mergeCells count="42">
    <mergeCell ref="A52:I52"/>
    <mergeCell ref="B27:B30"/>
    <mergeCell ref="A66:E66"/>
    <mergeCell ref="A47:E47"/>
    <mergeCell ref="A49:E49"/>
    <mergeCell ref="A50:I50"/>
    <mergeCell ref="A58:E58"/>
    <mergeCell ref="A61:A63"/>
    <mergeCell ref="B61:B63"/>
    <mergeCell ref="A64:E64"/>
    <mergeCell ref="A65:E65"/>
    <mergeCell ref="A60:I60"/>
    <mergeCell ref="A53:A57"/>
    <mergeCell ref="B53:B57"/>
    <mergeCell ref="A44:E44"/>
    <mergeCell ref="A45:A46"/>
    <mergeCell ref="B45:B46"/>
    <mergeCell ref="B19:B21"/>
    <mergeCell ref="A6:I6"/>
    <mergeCell ref="A11:I11"/>
    <mergeCell ref="A12:A14"/>
    <mergeCell ref="B12:B14"/>
    <mergeCell ref="A15:E15"/>
    <mergeCell ref="A9:E9"/>
    <mergeCell ref="A7:A8"/>
    <mergeCell ref="B7:B8"/>
    <mergeCell ref="G4:H4"/>
    <mergeCell ref="A22:E22"/>
    <mergeCell ref="A23:E23"/>
    <mergeCell ref="A38:A43"/>
    <mergeCell ref="B38:B43"/>
    <mergeCell ref="A26:I26"/>
    <mergeCell ref="A37:E37"/>
    <mergeCell ref="A32:A36"/>
    <mergeCell ref="B32:B36"/>
    <mergeCell ref="A24:I24"/>
    <mergeCell ref="A31:E31"/>
    <mergeCell ref="A27:A30"/>
    <mergeCell ref="A16:A17"/>
    <mergeCell ref="B16:B17"/>
    <mergeCell ref="A18:E18"/>
    <mergeCell ref="A19:A21"/>
  </mergeCells>
  <pageMargins left="0.7" right="0.7" top="0.75" bottom="0.75" header="0.3" footer="0.3"/>
  <pageSetup paperSize="9" scale="14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0"/>
  <sheetViews>
    <sheetView view="pageBreakPreview" topLeftCell="A61" zoomScale="37" zoomScaleNormal="100" zoomScaleSheetLayoutView="37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92.25" x14ac:dyDescent="1.05">
      <c r="A3" s="19"/>
      <c r="B3" s="20"/>
      <c r="C3" s="88" t="s">
        <v>200</v>
      </c>
      <c r="D3" s="21"/>
      <c r="E3" s="21"/>
      <c r="F3" s="21"/>
      <c r="G3" s="21"/>
      <c r="H3" s="21"/>
      <c r="I3" s="92" t="s">
        <v>338</v>
      </c>
    </row>
    <row r="4" spans="1:9" ht="65.25" thickBot="1" x14ac:dyDescent="0.95">
      <c r="A4" s="92"/>
      <c r="B4" s="90"/>
      <c r="C4" s="107" t="s">
        <v>228</v>
      </c>
      <c r="D4" s="107"/>
      <c r="E4" s="91"/>
      <c r="F4" s="91"/>
      <c r="G4" s="312" t="s">
        <v>268</v>
      </c>
      <c r="H4" s="313"/>
      <c r="I4" s="91"/>
    </row>
    <row r="5" spans="1:9" ht="160.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75">
      <c r="A8" s="311"/>
      <c r="B8" s="323"/>
      <c r="C8" s="97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01">
        <f>F8</f>
        <v>0.56000000000000005</v>
      </c>
      <c r="G9" s="101">
        <f>G7+G8</f>
        <v>0.64</v>
      </c>
      <c r="H9" s="101">
        <f>H8</f>
        <v>0.94</v>
      </c>
      <c r="I9" s="101">
        <f>I8</f>
        <v>11.8</v>
      </c>
    </row>
    <row r="10" spans="1:9" ht="80.099999999999994" customHeight="1" thickBot="1" x14ac:dyDescent="0.3">
      <c r="A10" s="108" t="s">
        <v>113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47.68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40" t="s">
        <v>81</v>
      </c>
      <c r="B12" s="302">
        <v>150</v>
      </c>
      <c r="C12" s="97" t="s">
        <v>108</v>
      </c>
      <c r="D12" s="98">
        <v>22</v>
      </c>
      <c r="E12" s="98">
        <v>22</v>
      </c>
      <c r="F12" s="98">
        <v>2.2000000000000002</v>
      </c>
      <c r="G12" s="98">
        <v>0.48</v>
      </c>
      <c r="H12" s="98">
        <v>14.39</v>
      </c>
      <c r="I12" s="98">
        <v>72.599999999999994</v>
      </c>
    </row>
    <row r="13" spans="1:9" ht="80.099999999999994" customHeight="1" thickBot="1" x14ac:dyDescent="0.75">
      <c r="A13" s="341"/>
      <c r="B13" s="302"/>
      <c r="C13" s="97" t="s">
        <v>11</v>
      </c>
      <c r="D13" s="254">
        <v>5</v>
      </c>
      <c r="E13" s="254">
        <v>5</v>
      </c>
      <c r="F13" s="254">
        <v>0.02</v>
      </c>
      <c r="G13" s="254">
        <v>3.92</v>
      </c>
      <c r="H13" s="254">
        <v>0.02</v>
      </c>
      <c r="I13" s="254">
        <v>36.700000000000003</v>
      </c>
    </row>
    <row r="14" spans="1:9" ht="80.099999999999994" customHeight="1" thickBot="1" x14ac:dyDescent="0.75">
      <c r="A14" s="341"/>
      <c r="B14" s="302"/>
      <c r="C14" s="97" t="s">
        <v>22</v>
      </c>
      <c r="D14" s="98">
        <v>100</v>
      </c>
      <c r="E14" s="98">
        <v>100</v>
      </c>
      <c r="F14" s="98">
        <v>2.8</v>
      </c>
      <c r="G14" s="98">
        <v>3.2</v>
      </c>
      <c r="H14" s="98">
        <v>4.7</v>
      </c>
      <c r="I14" s="98">
        <v>59</v>
      </c>
    </row>
    <row r="15" spans="1:9" ht="80.099999999999994" customHeight="1" thickBot="1" x14ac:dyDescent="0.75">
      <c r="A15" s="361"/>
      <c r="B15" s="302"/>
      <c r="C15" s="97" t="s">
        <v>39</v>
      </c>
      <c r="D15" s="98">
        <v>2</v>
      </c>
      <c r="E15" s="98">
        <v>2</v>
      </c>
      <c r="F15" s="98"/>
      <c r="G15" s="98"/>
      <c r="H15" s="98">
        <v>1.91</v>
      </c>
      <c r="I15" s="98">
        <v>7.8</v>
      </c>
    </row>
    <row r="16" spans="1:9" ht="80.099999999999994" customHeight="1" thickBot="1" x14ac:dyDescent="0.75">
      <c r="A16" s="300"/>
      <c r="B16" s="300"/>
      <c r="C16" s="300"/>
      <c r="D16" s="300"/>
      <c r="E16" s="300"/>
      <c r="F16" s="101">
        <f>SUM(F12:F15)</f>
        <v>5.0199999999999996</v>
      </c>
      <c r="G16" s="101">
        <f>SUM(G12:G15)</f>
        <v>7.6000000000000005</v>
      </c>
      <c r="H16" s="101">
        <f>SUM(H12:H15)</f>
        <v>21.02</v>
      </c>
      <c r="I16" s="101">
        <f>SUM(I12:I15)</f>
        <v>176.10000000000002</v>
      </c>
    </row>
    <row r="17" spans="1:9" ht="80.099999999999994" customHeight="1" thickBot="1" x14ac:dyDescent="0.3">
      <c r="A17" s="291" t="s">
        <v>366</v>
      </c>
      <c r="B17" s="347" t="s">
        <v>252</v>
      </c>
      <c r="C17" s="110" t="s">
        <v>12</v>
      </c>
      <c r="D17" s="223">
        <v>25</v>
      </c>
      <c r="E17" s="223">
        <v>25</v>
      </c>
      <c r="F17" s="223">
        <v>1.77</v>
      </c>
      <c r="G17" s="223">
        <v>0.27</v>
      </c>
      <c r="H17" s="223">
        <v>11.6</v>
      </c>
      <c r="I17" s="223">
        <v>57.25</v>
      </c>
    </row>
    <row r="18" spans="1:9" ht="80.099999999999994" customHeight="1" thickBot="1" x14ac:dyDescent="0.3">
      <c r="A18" s="292"/>
      <c r="B18" s="348"/>
      <c r="C18" s="110" t="s">
        <v>349</v>
      </c>
      <c r="D18" s="223">
        <v>5</v>
      </c>
      <c r="E18" s="223">
        <v>5</v>
      </c>
      <c r="F18" s="223">
        <v>1.3</v>
      </c>
      <c r="G18" s="223">
        <v>1.35</v>
      </c>
      <c r="H18" s="223"/>
      <c r="I18" s="223">
        <v>17.350000000000001</v>
      </c>
    </row>
    <row r="19" spans="1:9" ht="80.099999999999994" customHeight="1" thickBot="1" x14ac:dyDescent="0.75">
      <c r="A19" s="300"/>
      <c r="B19" s="300"/>
      <c r="C19" s="300"/>
      <c r="D19" s="300"/>
      <c r="E19" s="300"/>
      <c r="F19" s="101">
        <f>SUM(F17:F18)</f>
        <v>3.0700000000000003</v>
      </c>
      <c r="G19" s="101">
        <f>SUM(G17:G18)</f>
        <v>1.62</v>
      </c>
      <c r="H19" s="101">
        <f>SUM(H17:H18)</f>
        <v>11.6</v>
      </c>
      <c r="I19" s="101">
        <f>SUM(I17:I18)</f>
        <v>74.599999999999994</v>
      </c>
    </row>
    <row r="20" spans="1:9" ht="80.099999999999994" customHeight="1" thickBot="1" x14ac:dyDescent="0.75">
      <c r="A20" s="340" t="s">
        <v>46</v>
      </c>
      <c r="B20" s="302">
        <v>150</v>
      </c>
      <c r="C20" s="97" t="s">
        <v>38</v>
      </c>
      <c r="D20" s="206">
        <v>1</v>
      </c>
      <c r="E20" s="206">
        <v>1</v>
      </c>
      <c r="F20" s="206"/>
      <c r="G20" s="206"/>
      <c r="H20" s="206">
        <v>0.64</v>
      </c>
      <c r="I20" s="206">
        <v>2.94</v>
      </c>
    </row>
    <row r="21" spans="1:9" ht="80.099999999999994" customHeight="1" thickBot="1" x14ac:dyDescent="0.75">
      <c r="A21" s="341"/>
      <c r="B21" s="302"/>
      <c r="C21" s="97" t="s">
        <v>22</v>
      </c>
      <c r="D21" s="215">
        <v>100</v>
      </c>
      <c r="E21" s="215">
        <v>100</v>
      </c>
      <c r="F21" s="215">
        <v>2.8</v>
      </c>
      <c r="G21" s="215">
        <v>3.2</v>
      </c>
      <c r="H21" s="215">
        <v>4.7</v>
      </c>
      <c r="I21" s="215">
        <v>59</v>
      </c>
    </row>
    <row r="22" spans="1:9" ht="80.099999999999994" customHeight="1" thickBot="1" x14ac:dyDescent="0.75">
      <c r="A22" s="361"/>
      <c r="B22" s="302"/>
      <c r="C22" s="97" t="s">
        <v>13</v>
      </c>
      <c r="D22" s="98">
        <v>8</v>
      </c>
      <c r="E22" s="98">
        <v>8</v>
      </c>
      <c r="F22" s="98"/>
      <c r="G22" s="98"/>
      <c r="H22" s="98">
        <v>7.64</v>
      </c>
      <c r="I22" s="98">
        <v>31.2</v>
      </c>
    </row>
    <row r="23" spans="1:9" ht="80.099999999999994" customHeight="1" thickBot="1" x14ac:dyDescent="0.75">
      <c r="A23" s="300"/>
      <c r="B23" s="300"/>
      <c r="C23" s="300"/>
      <c r="D23" s="300"/>
      <c r="E23" s="300"/>
      <c r="F23" s="101">
        <f>SUM(F20:F22)</f>
        <v>2.8</v>
      </c>
      <c r="G23" s="101">
        <f t="shared" ref="G23:I23" si="0">SUM(G20:G22)</f>
        <v>3.2</v>
      </c>
      <c r="H23" s="101">
        <f t="shared" si="0"/>
        <v>12.98</v>
      </c>
      <c r="I23" s="101">
        <f t="shared" si="0"/>
        <v>93.14</v>
      </c>
    </row>
    <row r="24" spans="1:9" ht="80.099999999999994" customHeight="1" thickBot="1" x14ac:dyDescent="0.3">
      <c r="A24" s="299" t="s">
        <v>28</v>
      </c>
      <c r="B24" s="299"/>
      <c r="C24" s="299"/>
      <c r="D24" s="299"/>
      <c r="E24" s="299"/>
      <c r="F24" s="164">
        <f>F9+F10+F16+F19+F23</f>
        <v>12.09</v>
      </c>
      <c r="G24" s="164">
        <f>G9+G10+G16+G19+G23</f>
        <v>13.059999999999999</v>
      </c>
      <c r="H24" s="164">
        <f>H9+H10+H16+H19+H23</f>
        <v>57.06</v>
      </c>
      <c r="I24" s="164">
        <f>I9+I10+I16+I19+I23</f>
        <v>403.32000000000005</v>
      </c>
    </row>
    <row r="25" spans="1:9" ht="80.099999999999994" customHeight="1" thickBot="1" x14ac:dyDescent="0.3">
      <c r="A25" s="370" t="s">
        <v>14</v>
      </c>
      <c r="B25" s="370"/>
      <c r="C25" s="370"/>
      <c r="D25" s="370"/>
      <c r="E25" s="370"/>
      <c r="F25" s="370"/>
      <c r="G25" s="370"/>
      <c r="H25" s="370"/>
      <c r="I25" s="370"/>
    </row>
    <row r="26" spans="1:9" ht="80.099999999999994" customHeight="1" thickBot="1" x14ac:dyDescent="0.75">
      <c r="A26" s="95" t="s">
        <v>89</v>
      </c>
      <c r="B26" s="96">
        <v>125</v>
      </c>
      <c r="C26" s="97" t="s">
        <v>287</v>
      </c>
      <c r="D26" s="111">
        <v>125</v>
      </c>
      <c r="E26" s="111">
        <v>125</v>
      </c>
      <c r="F26" s="111"/>
      <c r="G26" s="111"/>
      <c r="H26" s="111">
        <v>8.75</v>
      </c>
      <c r="I26" s="111">
        <v>35</v>
      </c>
    </row>
    <row r="27" spans="1:9" ht="80.099999999999994" customHeight="1" thickBot="1" x14ac:dyDescent="0.3">
      <c r="A27" s="315" t="s">
        <v>15</v>
      </c>
      <c r="B27" s="316"/>
      <c r="C27" s="316"/>
      <c r="D27" s="316"/>
      <c r="E27" s="316"/>
      <c r="F27" s="316"/>
      <c r="G27" s="316"/>
      <c r="H27" s="316"/>
      <c r="I27" s="317"/>
    </row>
    <row r="28" spans="1:9" ht="80.099999999999994" customHeight="1" thickBot="1" x14ac:dyDescent="0.75">
      <c r="A28" s="291" t="s">
        <v>138</v>
      </c>
      <c r="B28" s="295">
        <v>30</v>
      </c>
      <c r="C28" s="110" t="s">
        <v>16</v>
      </c>
      <c r="D28" s="118">
        <v>30</v>
      </c>
      <c r="E28" s="118">
        <v>24</v>
      </c>
      <c r="F28" s="118">
        <v>0.43</v>
      </c>
      <c r="G28" s="118">
        <v>0.02</v>
      </c>
      <c r="H28" s="118">
        <v>1.1299999999999999</v>
      </c>
      <c r="I28" s="118">
        <v>6.5</v>
      </c>
    </row>
    <row r="29" spans="1:9" ht="80.099999999999994" customHeight="1" thickBot="1" x14ac:dyDescent="0.75">
      <c r="A29" s="293"/>
      <c r="B29" s="293"/>
      <c r="C29" s="114" t="s">
        <v>290</v>
      </c>
      <c r="D29" s="118">
        <v>10</v>
      </c>
      <c r="E29" s="118">
        <v>8</v>
      </c>
      <c r="F29" s="118">
        <v>0.03</v>
      </c>
      <c r="G29" s="118"/>
      <c r="H29" s="118">
        <v>0.78</v>
      </c>
      <c r="I29" s="118">
        <v>3.6</v>
      </c>
    </row>
    <row r="30" spans="1:9" ht="80.099999999999994" customHeight="1" thickBot="1" x14ac:dyDescent="0.75">
      <c r="A30" s="293"/>
      <c r="B30" s="293"/>
      <c r="C30" s="97" t="s">
        <v>39</v>
      </c>
      <c r="D30" s="118">
        <v>1</v>
      </c>
      <c r="E30" s="118">
        <v>1</v>
      </c>
      <c r="F30" s="118"/>
      <c r="G30" s="118"/>
      <c r="H30" s="118">
        <v>0.95</v>
      </c>
      <c r="I30" s="118">
        <v>3.9</v>
      </c>
    </row>
    <row r="31" spans="1:9" ht="80.099999999999994" customHeight="1" thickBot="1" x14ac:dyDescent="0.75">
      <c r="A31" s="294"/>
      <c r="B31" s="294"/>
      <c r="C31" s="114" t="s">
        <v>17</v>
      </c>
      <c r="D31" s="118">
        <v>4</v>
      </c>
      <c r="E31" s="118">
        <v>4</v>
      </c>
      <c r="F31" s="118"/>
      <c r="G31" s="118">
        <v>3.75</v>
      </c>
      <c r="H31" s="118"/>
      <c r="I31" s="118">
        <v>34.92</v>
      </c>
    </row>
    <row r="32" spans="1:9" ht="80.099999999999994" customHeight="1" thickBot="1" x14ac:dyDescent="0.75">
      <c r="A32" s="300"/>
      <c r="B32" s="300"/>
      <c r="C32" s="300"/>
      <c r="D32" s="300"/>
      <c r="E32" s="300"/>
      <c r="F32" s="101">
        <f>SUM(F28:F31)</f>
        <v>0.45999999999999996</v>
      </c>
      <c r="G32" s="101">
        <f>SUM(G28:G31)</f>
        <v>3.77</v>
      </c>
      <c r="H32" s="101">
        <f>SUM(H28:H31)</f>
        <v>2.86</v>
      </c>
      <c r="I32" s="101">
        <f>SUM(I28:I31)</f>
        <v>48.92</v>
      </c>
    </row>
    <row r="33" spans="1:9" ht="80.099999999999994" customHeight="1" thickBot="1" x14ac:dyDescent="0.75">
      <c r="A33" s="291" t="s">
        <v>327</v>
      </c>
      <c r="B33" s="295">
        <v>200</v>
      </c>
      <c r="C33" s="110" t="s">
        <v>42</v>
      </c>
      <c r="D33" s="265">
        <v>60</v>
      </c>
      <c r="E33" s="265">
        <v>42</v>
      </c>
      <c r="F33" s="265">
        <v>8.4</v>
      </c>
      <c r="G33" s="265">
        <v>4.1399999999999997</v>
      </c>
      <c r="H33" s="265"/>
      <c r="I33" s="265">
        <v>70.56</v>
      </c>
    </row>
    <row r="34" spans="1:9" ht="80.099999999999994" customHeight="1" thickBot="1" x14ac:dyDescent="0.3">
      <c r="A34" s="352"/>
      <c r="B34" s="352"/>
      <c r="C34" s="114" t="s">
        <v>298</v>
      </c>
      <c r="D34" s="112">
        <v>60</v>
      </c>
      <c r="E34" s="112">
        <v>48</v>
      </c>
      <c r="F34" s="112">
        <v>0.72</v>
      </c>
      <c r="G34" s="112"/>
      <c r="H34" s="112">
        <v>4.3600000000000003</v>
      </c>
      <c r="I34" s="112">
        <v>20.2</v>
      </c>
    </row>
    <row r="35" spans="1:9" ht="80.099999999999994" customHeight="1" thickBot="1" x14ac:dyDescent="0.75">
      <c r="A35" s="352"/>
      <c r="B35" s="352"/>
      <c r="C35" s="114" t="s">
        <v>62</v>
      </c>
      <c r="D35" s="267">
        <v>40</v>
      </c>
      <c r="E35" s="267">
        <v>28</v>
      </c>
      <c r="F35" s="267">
        <v>0.5</v>
      </c>
      <c r="G35" s="267">
        <v>0.11</v>
      </c>
      <c r="H35" s="267">
        <v>4.5599999999999996</v>
      </c>
      <c r="I35" s="267">
        <v>22.4</v>
      </c>
    </row>
    <row r="36" spans="1:9" ht="80.099999999999994" customHeight="1" thickBot="1" x14ac:dyDescent="0.3">
      <c r="A36" s="352"/>
      <c r="B36" s="352"/>
      <c r="C36" s="113" t="s">
        <v>21</v>
      </c>
      <c r="D36" s="112">
        <v>10</v>
      </c>
      <c r="E36" s="112">
        <v>8</v>
      </c>
      <c r="F36" s="112">
        <v>0.02</v>
      </c>
      <c r="G36" s="112"/>
      <c r="H36" s="112">
        <v>0.57999999999999996</v>
      </c>
      <c r="I36" s="112">
        <v>2.7</v>
      </c>
    </row>
    <row r="37" spans="1:9" ht="80.099999999999994" customHeight="1" thickBot="1" x14ac:dyDescent="0.3">
      <c r="A37" s="352"/>
      <c r="B37" s="352"/>
      <c r="C37" s="114" t="s">
        <v>20</v>
      </c>
      <c r="D37" s="112">
        <v>10</v>
      </c>
      <c r="E37" s="112">
        <v>8</v>
      </c>
      <c r="F37" s="112">
        <v>0.16</v>
      </c>
      <c r="G37" s="112"/>
      <c r="H37" s="112">
        <v>0.8</v>
      </c>
      <c r="I37" s="112">
        <v>3.36</v>
      </c>
    </row>
    <row r="38" spans="1:9" ht="80.099999999999994" customHeight="1" thickBot="1" x14ac:dyDescent="0.75">
      <c r="A38" s="300"/>
      <c r="B38" s="300"/>
      <c r="C38" s="300"/>
      <c r="D38" s="300"/>
      <c r="E38" s="300"/>
      <c r="F38" s="101">
        <f>SUM(F33:F37)</f>
        <v>9.8000000000000007</v>
      </c>
      <c r="G38" s="101">
        <f>SUM(G33:G37)</f>
        <v>4.25</v>
      </c>
      <c r="H38" s="101">
        <f>SUM(H33:H37)</f>
        <v>10.3</v>
      </c>
      <c r="I38" s="101">
        <f>SUM(I33:I37)</f>
        <v>119.22</v>
      </c>
    </row>
    <row r="39" spans="1:9" ht="80.099999999999994" customHeight="1" thickBot="1" x14ac:dyDescent="0.75">
      <c r="A39" s="328" t="s">
        <v>82</v>
      </c>
      <c r="B39" s="347" t="s">
        <v>273</v>
      </c>
      <c r="C39" s="102" t="s">
        <v>42</v>
      </c>
      <c r="D39" s="265">
        <v>40</v>
      </c>
      <c r="E39" s="265">
        <v>40</v>
      </c>
      <c r="F39" s="265">
        <v>8</v>
      </c>
      <c r="G39" s="265">
        <v>3.91</v>
      </c>
      <c r="H39" s="265"/>
      <c r="I39" s="265">
        <v>67.2</v>
      </c>
    </row>
    <row r="40" spans="1:9" ht="80.099999999999994" customHeight="1" thickBot="1" x14ac:dyDescent="0.75">
      <c r="A40" s="329"/>
      <c r="B40" s="348"/>
      <c r="C40" s="102" t="s">
        <v>71</v>
      </c>
      <c r="D40" s="98">
        <v>25</v>
      </c>
      <c r="E40" s="98">
        <v>25</v>
      </c>
      <c r="F40" s="98">
        <v>1.75</v>
      </c>
      <c r="G40" s="98">
        <v>0.25</v>
      </c>
      <c r="H40" s="98">
        <v>17.850000000000001</v>
      </c>
      <c r="I40" s="98">
        <v>82.5</v>
      </c>
    </row>
    <row r="41" spans="1:9" ht="80.099999999999994" customHeight="1" thickBot="1" x14ac:dyDescent="0.75">
      <c r="A41" s="329"/>
      <c r="B41" s="348"/>
      <c r="C41" s="97" t="s">
        <v>20</v>
      </c>
      <c r="D41" s="98">
        <v>20</v>
      </c>
      <c r="E41" s="98">
        <v>16</v>
      </c>
      <c r="F41" s="98">
        <v>0.22</v>
      </c>
      <c r="G41" s="98"/>
      <c r="H41" s="98">
        <v>1.46</v>
      </c>
      <c r="I41" s="98">
        <v>6.6</v>
      </c>
    </row>
    <row r="42" spans="1:9" ht="80.099999999999994" customHeight="1" thickBot="1" x14ac:dyDescent="0.75">
      <c r="A42" s="329"/>
      <c r="B42" s="348"/>
      <c r="C42" s="97" t="s">
        <v>11</v>
      </c>
      <c r="D42" s="112">
        <v>6</v>
      </c>
      <c r="E42" s="112">
        <v>6</v>
      </c>
      <c r="F42" s="112">
        <v>0.02</v>
      </c>
      <c r="G42" s="112">
        <v>4.71</v>
      </c>
      <c r="H42" s="112">
        <v>0.03</v>
      </c>
      <c r="I42" s="112">
        <v>44.04</v>
      </c>
    </row>
    <row r="43" spans="1:9" ht="80.099999999999994" customHeight="1" thickBot="1" x14ac:dyDescent="0.75">
      <c r="A43" s="329"/>
      <c r="B43" s="348"/>
      <c r="C43" s="97" t="s">
        <v>17</v>
      </c>
      <c r="D43" s="200">
        <v>4</v>
      </c>
      <c r="E43" s="200">
        <v>4</v>
      </c>
      <c r="F43" s="200"/>
      <c r="G43" s="200">
        <v>3.75</v>
      </c>
      <c r="H43" s="200"/>
      <c r="I43" s="200">
        <v>34.92</v>
      </c>
    </row>
    <row r="44" spans="1:9" ht="80.099999999999994" customHeight="1" thickBot="1" x14ac:dyDescent="0.75">
      <c r="A44" s="330"/>
      <c r="B44" s="404"/>
      <c r="C44" s="97" t="s">
        <v>41</v>
      </c>
      <c r="D44" s="98">
        <v>20</v>
      </c>
      <c r="E44" s="98">
        <v>30</v>
      </c>
      <c r="F44" s="98">
        <v>0.84</v>
      </c>
      <c r="G44" s="98">
        <v>0.96</v>
      </c>
      <c r="H44" s="98">
        <v>1.41</v>
      </c>
      <c r="I44" s="98">
        <v>17.7</v>
      </c>
    </row>
    <row r="45" spans="1:9" ht="80.099999999999994" customHeight="1" thickBot="1" x14ac:dyDescent="0.75">
      <c r="A45" s="300"/>
      <c r="B45" s="300"/>
      <c r="C45" s="300"/>
      <c r="D45" s="300"/>
      <c r="E45" s="300"/>
      <c r="F45" s="101">
        <f>SUM(F39:F44)</f>
        <v>10.83</v>
      </c>
      <c r="G45" s="101">
        <f>SUM(G39:G44)</f>
        <v>13.580000000000002</v>
      </c>
      <c r="H45" s="101">
        <f>SUM(H39:H44)</f>
        <v>20.750000000000004</v>
      </c>
      <c r="I45" s="101">
        <f>SUM(I39:I44)</f>
        <v>252.95999999999998</v>
      </c>
    </row>
    <row r="46" spans="1:9" ht="80.099999999999994" customHeight="1" thickBot="1" x14ac:dyDescent="0.75">
      <c r="A46" s="291" t="s">
        <v>43</v>
      </c>
      <c r="B46" s="295">
        <v>150</v>
      </c>
      <c r="C46" s="97" t="s">
        <v>267</v>
      </c>
      <c r="D46" s="98">
        <v>8</v>
      </c>
      <c r="E46" s="98">
        <v>8</v>
      </c>
      <c r="F46" s="98">
        <v>0.18</v>
      </c>
      <c r="G46" s="98">
        <v>0.22</v>
      </c>
      <c r="H46" s="98">
        <v>3.84</v>
      </c>
      <c r="I46" s="98">
        <v>15.92</v>
      </c>
    </row>
    <row r="47" spans="1:9" ht="80.099999999999994" customHeight="1" thickBot="1" x14ac:dyDescent="0.75">
      <c r="A47" s="353"/>
      <c r="B47" s="353"/>
      <c r="C47" s="97" t="s">
        <v>39</v>
      </c>
      <c r="D47" s="112">
        <v>8</v>
      </c>
      <c r="E47" s="112">
        <v>8</v>
      </c>
      <c r="F47" s="112"/>
      <c r="G47" s="112"/>
      <c r="H47" s="112">
        <v>7.64</v>
      </c>
      <c r="I47" s="112">
        <v>31.2</v>
      </c>
    </row>
    <row r="48" spans="1:9" ht="80.099999999999994" customHeight="1" thickBot="1" x14ac:dyDescent="0.75">
      <c r="A48" s="300"/>
      <c r="B48" s="300"/>
      <c r="C48" s="300"/>
      <c r="D48" s="300"/>
      <c r="E48" s="300"/>
      <c r="F48" s="101">
        <f>SUM(F46:F47)</f>
        <v>0.18</v>
      </c>
      <c r="G48" s="101">
        <f>SUM(G46:G47)</f>
        <v>0.22</v>
      </c>
      <c r="H48" s="101">
        <f>SUM(H46:H47)</f>
        <v>11.48</v>
      </c>
      <c r="I48" s="101">
        <f>SUM(I46:I47)</f>
        <v>47.12</v>
      </c>
    </row>
    <row r="49" spans="1:9" ht="80.099999999999994" customHeight="1" thickBot="1" x14ac:dyDescent="0.75">
      <c r="A49" s="95" t="s">
        <v>44</v>
      </c>
      <c r="B49" s="144">
        <v>25</v>
      </c>
      <c r="C49" s="97" t="s">
        <v>23</v>
      </c>
      <c r="D49" s="140">
        <v>25</v>
      </c>
      <c r="E49" s="140">
        <v>25</v>
      </c>
      <c r="F49" s="140">
        <v>1.3</v>
      </c>
      <c r="G49" s="140">
        <v>0.3</v>
      </c>
      <c r="H49" s="140">
        <v>11.07</v>
      </c>
      <c r="I49" s="140">
        <v>53.5</v>
      </c>
    </row>
    <row r="50" spans="1:9" ht="80.099999999999994" customHeight="1" thickBot="1" x14ac:dyDescent="0.3">
      <c r="A50" s="299" t="s">
        <v>27</v>
      </c>
      <c r="B50" s="299"/>
      <c r="C50" s="299"/>
      <c r="D50" s="299"/>
      <c r="E50" s="299"/>
      <c r="F50" s="164">
        <f>F32+F38+F45+F48+F49</f>
        <v>22.570000000000004</v>
      </c>
      <c r="G50" s="164">
        <f>G32+G38+G45+G48+G49</f>
        <v>22.12</v>
      </c>
      <c r="H50" s="164">
        <f>H32+H38+H45+H48+H49</f>
        <v>56.46</v>
      </c>
      <c r="I50" s="164">
        <f>I32+I38+I45+I48+I49</f>
        <v>521.72</v>
      </c>
    </row>
    <row r="51" spans="1:9" ht="80.099999999999994" customHeight="1" thickBot="1" x14ac:dyDescent="0.3">
      <c r="A51" s="299" t="s">
        <v>24</v>
      </c>
      <c r="B51" s="299"/>
      <c r="C51" s="299"/>
      <c r="D51" s="299"/>
      <c r="E51" s="299"/>
      <c r="F51" s="299"/>
      <c r="G51" s="299"/>
      <c r="H51" s="299"/>
      <c r="I51" s="299"/>
    </row>
    <row r="52" spans="1:9" ht="80.099999999999994" customHeight="1" thickBot="1" x14ac:dyDescent="0.3">
      <c r="A52" s="224" t="s">
        <v>341</v>
      </c>
      <c r="B52" s="216">
        <v>50</v>
      </c>
      <c r="C52" s="197" t="s">
        <v>342</v>
      </c>
      <c r="D52" s="216">
        <v>5</v>
      </c>
      <c r="E52" s="218">
        <v>5</v>
      </c>
      <c r="F52" s="111">
        <v>0.2</v>
      </c>
      <c r="G52" s="111"/>
      <c r="H52" s="111">
        <v>3.4</v>
      </c>
      <c r="I52" s="111">
        <v>1.4</v>
      </c>
    </row>
    <row r="53" spans="1:9" ht="80.099999999999994" customHeight="1" thickBot="1" x14ac:dyDescent="0.3">
      <c r="A53" s="315"/>
      <c r="B53" s="318"/>
      <c r="C53" s="318"/>
      <c r="D53" s="318"/>
      <c r="E53" s="318"/>
      <c r="F53" s="318"/>
      <c r="G53" s="318"/>
      <c r="H53" s="318"/>
      <c r="I53" s="319"/>
    </row>
    <row r="54" spans="1:9" ht="80.099999999999994" customHeight="1" thickBot="1" x14ac:dyDescent="0.3">
      <c r="A54" s="291" t="s">
        <v>270</v>
      </c>
      <c r="B54" s="295">
        <v>80</v>
      </c>
      <c r="C54" s="110" t="s">
        <v>25</v>
      </c>
      <c r="D54" s="111">
        <v>35</v>
      </c>
      <c r="E54" s="111">
        <v>35</v>
      </c>
      <c r="F54" s="111">
        <v>3.5</v>
      </c>
      <c r="G54" s="111">
        <v>0.42</v>
      </c>
      <c r="H54" s="111">
        <v>24.85</v>
      </c>
      <c r="I54" s="111">
        <v>116.9</v>
      </c>
    </row>
    <row r="55" spans="1:9" ht="80.099999999999994" customHeight="1" thickBot="1" x14ac:dyDescent="0.3">
      <c r="A55" s="292"/>
      <c r="B55" s="296"/>
      <c r="C55" s="114" t="s">
        <v>16</v>
      </c>
      <c r="D55" s="112">
        <v>75</v>
      </c>
      <c r="E55" s="112">
        <v>60</v>
      </c>
      <c r="F55" s="112">
        <v>1.08</v>
      </c>
      <c r="G55" s="112">
        <v>0.06</v>
      </c>
      <c r="H55" s="112">
        <v>2.82</v>
      </c>
      <c r="I55" s="112">
        <v>16.2</v>
      </c>
    </row>
    <row r="56" spans="1:9" ht="80.099999999999994" customHeight="1" thickBot="1" x14ac:dyDescent="0.75">
      <c r="A56" s="293"/>
      <c r="B56" s="293"/>
      <c r="C56" s="97" t="s">
        <v>39</v>
      </c>
      <c r="D56" s="112">
        <v>3</v>
      </c>
      <c r="E56" s="112">
        <v>3</v>
      </c>
      <c r="F56" s="112"/>
      <c r="G56" s="112"/>
      <c r="H56" s="112">
        <v>2.86</v>
      </c>
      <c r="I56" s="112">
        <v>11.7</v>
      </c>
    </row>
    <row r="57" spans="1:9" ht="80.099999999999994" customHeight="1" thickBot="1" x14ac:dyDescent="0.3">
      <c r="A57" s="293"/>
      <c r="B57" s="293"/>
      <c r="C57" s="114" t="s">
        <v>295</v>
      </c>
      <c r="D57" s="103">
        <v>5</v>
      </c>
      <c r="E57" s="103">
        <v>4.25</v>
      </c>
      <c r="F57" s="103">
        <v>0.62</v>
      </c>
      <c r="G57" s="103">
        <v>1.25</v>
      </c>
      <c r="H57" s="103">
        <v>0.02</v>
      </c>
      <c r="I57" s="103">
        <v>14.11</v>
      </c>
    </row>
    <row r="58" spans="1:9" ht="80.099999999999994" customHeight="1" thickBot="1" x14ac:dyDescent="0.75">
      <c r="A58" s="293"/>
      <c r="B58" s="293"/>
      <c r="C58" s="97" t="s">
        <v>40</v>
      </c>
      <c r="D58" s="112">
        <v>30</v>
      </c>
      <c r="E58" s="112">
        <v>30</v>
      </c>
      <c r="F58" s="112">
        <v>0.84</v>
      </c>
      <c r="G58" s="112">
        <v>0.96</v>
      </c>
      <c r="H58" s="112">
        <v>1.41</v>
      </c>
      <c r="I58" s="112">
        <v>17.7</v>
      </c>
    </row>
    <row r="59" spans="1:9" ht="80.099999999999994" customHeight="1" thickBot="1" x14ac:dyDescent="0.75">
      <c r="A59" s="293"/>
      <c r="B59" s="293"/>
      <c r="C59" s="97" t="s">
        <v>11</v>
      </c>
      <c r="D59" s="265">
        <v>4</v>
      </c>
      <c r="E59" s="265">
        <v>4</v>
      </c>
      <c r="F59" s="265">
        <v>0.01</v>
      </c>
      <c r="G59" s="265">
        <v>3.14</v>
      </c>
      <c r="H59" s="265">
        <v>0.02</v>
      </c>
      <c r="I59" s="265">
        <v>29.36</v>
      </c>
    </row>
    <row r="60" spans="1:9" ht="80.099999999999994" customHeight="1" thickBot="1" x14ac:dyDescent="0.75">
      <c r="A60" s="293"/>
      <c r="B60" s="293"/>
      <c r="C60" s="114" t="s">
        <v>17</v>
      </c>
      <c r="D60" s="200">
        <v>4</v>
      </c>
      <c r="E60" s="200">
        <v>4</v>
      </c>
      <c r="F60" s="200"/>
      <c r="G60" s="200">
        <v>3.75</v>
      </c>
      <c r="H60" s="200"/>
      <c r="I60" s="200">
        <v>34.92</v>
      </c>
    </row>
    <row r="61" spans="1:9" ht="80.099999999999994" customHeight="1" thickBot="1" x14ac:dyDescent="0.75">
      <c r="A61" s="294"/>
      <c r="B61" s="294"/>
      <c r="C61" s="114" t="s">
        <v>291</v>
      </c>
      <c r="D61" s="98">
        <v>2.0000000000000001E-4</v>
      </c>
      <c r="E61" s="98">
        <v>2.0000000000000001E-4</v>
      </c>
      <c r="F61" s="98"/>
      <c r="G61" s="98"/>
      <c r="H61" s="98"/>
      <c r="I61" s="98"/>
    </row>
    <row r="62" spans="1:9" ht="80.099999999999994" customHeight="1" thickBot="1" x14ac:dyDescent="0.75">
      <c r="A62" s="300"/>
      <c r="B62" s="300"/>
      <c r="C62" s="300"/>
      <c r="D62" s="300"/>
      <c r="E62" s="300"/>
      <c r="F62" s="101">
        <f>SUM(F54:F61)</f>
        <v>6.05</v>
      </c>
      <c r="G62" s="101">
        <f>SUM(G54:G61)</f>
        <v>9.58</v>
      </c>
      <c r="H62" s="101">
        <f>SUM(H54:H61)</f>
        <v>31.98</v>
      </c>
      <c r="I62" s="101">
        <f>SUM(I54:I61)</f>
        <v>240.89</v>
      </c>
    </row>
    <row r="63" spans="1:9" ht="80.099999999999994" customHeight="1" thickBot="1" x14ac:dyDescent="0.75">
      <c r="A63" s="129" t="s">
        <v>359</v>
      </c>
      <c r="B63" s="130">
        <v>100</v>
      </c>
      <c r="C63" s="221" t="s">
        <v>370</v>
      </c>
      <c r="D63" s="220">
        <v>100</v>
      </c>
      <c r="E63" s="265">
        <v>100</v>
      </c>
      <c r="F63" s="266">
        <v>8.5</v>
      </c>
      <c r="G63" s="284">
        <v>10</v>
      </c>
      <c r="H63" s="284">
        <v>3.5</v>
      </c>
      <c r="I63" s="284">
        <v>138</v>
      </c>
    </row>
    <row r="64" spans="1:9" ht="80.099999999999994" customHeight="1" thickBot="1" x14ac:dyDescent="0.75">
      <c r="A64" s="288"/>
      <c r="B64" s="321"/>
      <c r="C64" s="321"/>
      <c r="D64" s="321"/>
      <c r="E64" s="321"/>
      <c r="F64" s="321"/>
      <c r="G64" s="321"/>
      <c r="H64" s="321"/>
      <c r="I64" s="322"/>
    </row>
    <row r="65" spans="1:9" ht="80.099999999999994" customHeight="1" thickBot="1" x14ac:dyDescent="0.75">
      <c r="A65" s="291" t="s">
        <v>53</v>
      </c>
      <c r="B65" s="295">
        <v>150</v>
      </c>
      <c r="C65" s="110" t="s">
        <v>73</v>
      </c>
      <c r="D65" s="259">
        <v>5.9999999999999995E-4</v>
      </c>
      <c r="E65" s="259">
        <v>5.9999999999999995E-4</v>
      </c>
      <c r="F65" s="199"/>
      <c r="G65" s="199"/>
      <c r="H65" s="199"/>
      <c r="I65" s="199">
        <v>3.0000000000000001E-3</v>
      </c>
    </row>
    <row r="66" spans="1:9" ht="80.099999999999994" customHeight="1" thickBot="1" x14ac:dyDescent="0.75">
      <c r="A66" s="292"/>
      <c r="B66" s="352"/>
      <c r="C66" s="97" t="s">
        <v>40</v>
      </c>
      <c r="D66" s="267">
        <v>110</v>
      </c>
      <c r="E66" s="267">
        <v>110</v>
      </c>
      <c r="F66" s="267">
        <v>3.08</v>
      </c>
      <c r="G66" s="267">
        <v>3.52</v>
      </c>
      <c r="H66" s="267">
        <v>5.17</v>
      </c>
      <c r="I66" s="267">
        <v>64.900000000000006</v>
      </c>
    </row>
    <row r="67" spans="1:9" ht="80.099999999999994" customHeight="1" thickBot="1" x14ac:dyDescent="0.75">
      <c r="A67" s="362"/>
      <c r="B67" s="353"/>
      <c r="C67" s="97" t="s">
        <v>39</v>
      </c>
      <c r="D67" s="98">
        <v>8</v>
      </c>
      <c r="E67" s="98">
        <v>8</v>
      </c>
      <c r="F67" s="98"/>
      <c r="G67" s="98"/>
      <c r="H67" s="98">
        <v>7.64</v>
      </c>
      <c r="I67" s="98">
        <v>31.2</v>
      </c>
    </row>
    <row r="68" spans="1:9" ht="80.099999999999994" customHeight="1" thickBot="1" x14ac:dyDescent="0.75">
      <c r="A68" s="300"/>
      <c r="B68" s="300"/>
      <c r="C68" s="300"/>
      <c r="D68" s="300"/>
      <c r="E68" s="300"/>
      <c r="F68" s="101">
        <f>SUM(F65:F67)</f>
        <v>3.08</v>
      </c>
      <c r="G68" s="101">
        <f>SUM(G65:G67)</f>
        <v>3.52</v>
      </c>
      <c r="H68" s="101">
        <f>SUM(H65:H67)</f>
        <v>12.809999999999999</v>
      </c>
      <c r="I68" s="101">
        <f>SUM(I65:I67)</f>
        <v>96.103000000000009</v>
      </c>
    </row>
    <row r="69" spans="1:9" ht="80.099999999999994" customHeight="1" thickBot="1" x14ac:dyDescent="0.75">
      <c r="A69" s="299" t="s">
        <v>29</v>
      </c>
      <c r="B69" s="299"/>
      <c r="C69" s="299"/>
      <c r="D69" s="299"/>
      <c r="E69" s="299"/>
      <c r="F69" s="101">
        <f>F62+F68</f>
        <v>9.129999999999999</v>
      </c>
      <c r="G69" s="101">
        <f>G62+G68</f>
        <v>13.1</v>
      </c>
      <c r="H69" s="101">
        <f>H62+H68</f>
        <v>44.79</v>
      </c>
      <c r="I69" s="101">
        <f>I62+I68</f>
        <v>336.99299999999999</v>
      </c>
    </row>
    <row r="70" spans="1:9" ht="80.099999999999994" customHeight="1" thickBot="1" x14ac:dyDescent="0.75">
      <c r="A70" s="299" t="s">
        <v>30</v>
      </c>
      <c r="B70" s="299"/>
      <c r="C70" s="299"/>
      <c r="D70" s="299"/>
      <c r="E70" s="299"/>
      <c r="F70" s="101">
        <f>F24+F26+F50+F69</f>
        <v>43.790000000000006</v>
      </c>
      <c r="G70" s="101">
        <f>G24+G26+G50+G69</f>
        <v>48.28</v>
      </c>
      <c r="H70" s="101">
        <f>H24+H26+H50+H69</f>
        <v>167.06</v>
      </c>
      <c r="I70" s="101">
        <f>I24+I26+I50+I69</f>
        <v>1297.0330000000001</v>
      </c>
    </row>
  </sheetData>
  <mergeCells count="42">
    <mergeCell ref="A64:I64"/>
    <mergeCell ref="A68:E68"/>
    <mergeCell ref="A69:E69"/>
    <mergeCell ref="A70:E70"/>
    <mergeCell ref="A38:E38"/>
    <mergeCell ref="A65:A67"/>
    <mergeCell ref="B65:B67"/>
    <mergeCell ref="A20:A22"/>
    <mergeCell ref="B20:B22"/>
    <mergeCell ref="A23:E23"/>
    <mergeCell ref="A24:E24"/>
    <mergeCell ref="A25:I25"/>
    <mergeCell ref="A32:E32"/>
    <mergeCell ref="A27:I27"/>
    <mergeCell ref="A62:E62"/>
    <mergeCell ref="A39:A44"/>
    <mergeCell ref="B39:B44"/>
    <mergeCell ref="A51:I51"/>
    <mergeCell ref="A54:A61"/>
    <mergeCell ref="B54:B61"/>
    <mergeCell ref="A33:A37"/>
    <mergeCell ref="B33:B37"/>
    <mergeCell ref="B46:B47"/>
    <mergeCell ref="A46:A47"/>
    <mergeCell ref="A45:E45"/>
    <mergeCell ref="A53:I53"/>
    <mergeCell ref="G4:H4"/>
    <mergeCell ref="A28:A31"/>
    <mergeCell ref="B28:B31"/>
    <mergeCell ref="A48:E48"/>
    <mergeCell ref="A50:E50"/>
    <mergeCell ref="A19:E19"/>
    <mergeCell ref="A6:I6"/>
    <mergeCell ref="A11:I11"/>
    <mergeCell ref="A12:A15"/>
    <mergeCell ref="B12:B15"/>
    <mergeCell ref="A16:E16"/>
    <mergeCell ref="A17:A18"/>
    <mergeCell ref="B17:B18"/>
    <mergeCell ref="A9:E9"/>
    <mergeCell ref="A7:A8"/>
    <mergeCell ref="B7:B8"/>
  </mergeCells>
  <pageMargins left="0.7" right="0.7" top="0.75" bottom="0.75" header="0.3" footer="0.3"/>
  <pageSetup paperSize="9" scale="13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74"/>
  <sheetViews>
    <sheetView view="pageBreakPreview" topLeftCell="A64" zoomScale="36" zoomScaleNormal="91" zoomScaleSheetLayoutView="36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100.7109375" customWidth="1"/>
    <col min="4" max="8" width="40.7109375" style="4" customWidth="1"/>
    <col min="9" max="9" width="59.7109375" style="4" customWidth="1"/>
    <col min="10" max="10" width="14.140625" bestFit="1" customWidth="1"/>
  </cols>
  <sheetData>
    <row r="3" spans="1:9" ht="92.25" x14ac:dyDescent="1.05">
      <c r="A3" s="19"/>
      <c r="B3" s="20"/>
      <c r="C3" s="88" t="s">
        <v>199</v>
      </c>
      <c r="D3" s="21"/>
      <c r="E3" s="21"/>
      <c r="F3" s="21"/>
      <c r="G3" s="21"/>
      <c r="H3" s="21"/>
      <c r="I3" s="92" t="s">
        <v>338</v>
      </c>
    </row>
    <row r="4" spans="1:9" ht="65.25" thickBot="1" x14ac:dyDescent="0.95">
      <c r="A4" s="204"/>
      <c r="B4" s="107"/>
      <c r="C4" s="91" t="s">
        <v>225</v>
      </c>
      <c r="D4" s="91"/>
      <c r="E4" s="91"/>
      <c r="F4" s="91"/>
      <c r="G4" s="312" t="s">
        <v>268</v>
      </c>
      <c r="H4" s="313"/>
      <c r="I4" s="91"/>
    </row>
    <row r="5" spans="1:9" ht="155.2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91" t="s">
        <v>239</v>
      </c>
      <c r="B7" s="295">
        <v>20</v>
      </c>
      <c r="C7" s="110" t="s">
        <v>283</v>
      </c>
      <c r="D7" s="111">
        <v>3</v>
      </c>
      <c r="E7" s="111">
        <v>1.8</v>
      </c>
      <c r="F7" s="111"/>
      <c r="G7" s="111"/>
      <c r="H7" s="111"/>
      <c r="I7" s="111"/>
    </row>
    <row r="8" spans="1:9" ht="80.099999999999994" customHeight="1" thickBot="1" x14ac:dyDescent="0.3">
      <c r="A8" s="311"/>
      <c r="B8" s="323"/>
      <c r="C8" s="114" t="s">
        <v>40</v>
      </c>
      <c r="D8" s="112">
        <v>20</v>
      </c>
      <c r="E8" s="112">
        <v>20</v>
      </c>
      <c r="F8" s="112">
        <v>0.56000000000000005</v>
      </c>
      <c r="G8" s="112">
        <v>0.64</v>
      </c>
      <c r="H8" s="112">
        <v>0.94</v>
      </c>
      <c r="I8" s="112">
        <v>11.8</v>
      </c>
    </row>
    <row r="9" spans="1:9" ht="80.099999999999994" customHeight="1" thickBot="1" x14ac:dyDescent="0.95">
      <c r="A9" s="310"/>
      <c r="B9" s="289"/>
      <c r="C9" s="289"/>
      <c r="D9" s="289"/>
      <c r="E9" s="290"/>
      <c r="F9" s="101">
        <f>F8</f>
        <v>0.56000000000000005</v>
      </c>
      <c r="G9" s="101">
        <f>G7+G8</f>
        <v>0.64</v>
      </c>
      <c r="H9" s="101">
        <f>H8</f>
        <v>0.94</v>
      </c>
      <c r="I9" s="101">
        <f>I8</f>
        <v>11.8</v>
      </c>
    </row>
    <row r="10" spans="1:9" ht="80.099999999999994" customHeight="1" thickBot="1" x14ac:dyDescent="0.75">
      <c r="A10" s="95" t="s">
        <v>10</v>
      </c>
      <c r="B10" s="109">
        <v>90</v>
      </c>
      <c r="C10" s="110" t="s">
        <v>284</v>
      </c>
      <c r="D10" s="111">
        <v>90</v>
      </c>
      <c r="E10" s="111">
        <v>90</v>
      </c>
      <c r="F10" s="111">
        <v>0.64</v>
      </c>
      <c r="G10" s="111"/>
      <c r="H10" s="111">
        <v>10.52</v>
      </c>
      <c r="I10" s="111">
        <v>61.42</v>
      </c>
    </row>
    <row r="11" spans="1:9" ht="80.099999999999994" customHeight="1" thickBot="1" x14ac:dyDescent="0.75">
      <c r="A11" s="300"/>
      <c r="B11" s="300"/>
      <c r="C11" s="300"/>
      <c r="D11" s="300"/>
      <c r="E11" s="300"/>
      <c r="F11" s="300"/>
      <c r="G11" s="300"/>
      <c r="H11" s="300"/>
      <c r="I11" s="300"/>
    </row>
    <row r="12" spans="1:9" ht="80.099999999999994" customHeight="1" thickBot="1" x14ac:dyDescent="0.75">
      <c r="A12" s="303" t="s">
        <v>81</v>
      </c>
      <c r="B12" s="302">
        <v>200</v>
      </c>
      <c r="C12" s="97" t="s">
        <v>108</v>
      </c>
      <c r="D12" s="98">
        <v>25</v>
      </c>
      <c r="E12" s="98">
        <v>25</v>
      </c>
      <c r="F12" s="98">
        <v>2.5</v>
      </c>
      <c r="G12" s="98">
        <v>0.55000000000000004</v>
      </c>
      <c r="H12" s="98">
        <v>16.350000000000001</v>
      </c>
      <c r="I12" s="98">
        <v>82.5</v>
      </c>
    </row>
    <row r="13" spans="1:9" ht="80.099999999999994" customHeight="1" thickBot="1" x14ac:dyDescent="0.75">
      <c r="A13" s="303"/>
      <c r="B13" s="302"/>
      <c r="C13" s="97" t="s">
        <v>11</v>
      </c>
      <c r="D13" s="112">
        <v>5</v>
      </c>
      <c r="E13" s="112">
        <v>5</v>
      </c>
      <c r="F13" s="112">
        <v>0.02</v>
      </c>
      <c r="G13" s="112">
        <v>3.92</v>
      </c>
      <c r="H13" s="112">
        <v>0.02</v>
      </c>
      <c r="I13" s="112">
        <v>36.700000000000003</v>
      </c>
    </row>
    <row r="14" spans="1:9" ht="80.099999999999994" customHeight="1" thickBot="1" x14ac:dyDescent="0.75">
      <c r="A14" s="303"/>
      <c r="B14" s="302"/>
      <c r="C14" s="97" t="s">
        <v>22</v>
      </c>
      <c r="D14" s="98">
        <v>100</v>
      </c>
      <c r="E14" s="98">
        <v>100</v>
      </c>
      <c r="F14" s="98">
        <v>2.8</v>
      </c>
      <c r="G14" s="98">
        <v>3.2</v>
      </c>
      <c r="H14" s="98">
        <v>4.7</v>
      </c>
      <c r="I14" s="98">
        <v>59</v>
      </c>
    </row>
    <row r="15" spans="1:9" ht="80.099999999999994" customHeight="1" thickBot="1" x14ac:dyDescent="0.75">
      <c r="A15" s="303"/>
      <c r="B15" s="302"/>
      <c r="C15" s="97" t="s">
        <v>39</v>
      </c>
      <c r="D15" s="98">
        <v>4</v>
      </c>
      <c r="E15" s="98">
        <v>4</v>
      </c>
      <c r="F15" s="98"/>
      <c r="G15" s="98"/>
      <c r="H15" s="98">
        <v>3.82</v>
      </c>
      <c r="I15" s="98">
        <v>15.6</v>
      </c>
    </row>
    <row r="16" spans="1:9" ht="80.099999999999994" customHeight="1" thickBot="1" x14ac:dyDescent="0.75">
      <c r="A16" s="300"/>
      <c r="B16" s="300"/>
      <c r="C16" s="300"/>
      <c r="D16" s="300"/>
      <c r="E16" s="300"/>
      <c r="F16" s="101">
        <f>SUM(F12:F15)</f>
        <v>5.32</v>
      </c>
      <c r="G16" s="101">
        <f>SUM(G12:G15)</f>
        <v>7.67</v>
      </c>
      <c r="H16" s="101">
        <f>SUM(H12:H15)</f>
        <v>24.89</v>
      </c>
      <c r="I16" s="101">
        <f>SUM(I12:I15)</f>
        <v>193.79999999999998</v>
      </c>
    </row>
    <row r="17" spans="1:9" ht="80.099999999999994" customHeight="1" thickBot="1" x14ac:dyDescent="0.3">
      <c r="A17" s="291" t="s">
        <v>366</v>
      </c>
      <c r="B17" s="324" t="s">
        <v>365</v>
      </c>
      <c r="C17" s="110" t="s">
        <v>12</v>
      </c>
      <c r="D17" s="166">
        <v>35</v>
      </c>
      <c r="E17" s="166">
        <v>35</v>
      </c>
      <c r="F17" s="166">
        <v>2.4900000000000002</v>
      </c>
      <c r="G17" s="166">
        <v>0.39</v>
      </c>
      <c r="H17" s="166">
        <v>16.239999999999998</v>
      </c>
      <c r="I17" s="166">
        <v>80.150000000000006</v>
      </c>
    </row>
    <row r="18" spans="1:9" ht="80.099999999999994" customHeight="1" thickBot="1" x14ac:dyDescent="0.3">
      <c r="A18" s="292"/>
      <c r="B18" s="324"/>
      <c r="C18" s="110" t="s">
        <v>349</v>
      </c>
      <c r="D18" s="219">
        <v>6</v>
      </c>
      <c r="E18" s="219">
        <v>6</v>
      </c>
      <c r="F18" s="219">
        <v>1.56</v>
      </c>
      <c r="G18" s="219">
        <v>1.62</v>
      </c>
      <c r="H18" s="219"/>
      <c r="I18" s="219">
        <v>20.82</v>
      </c>
    </row>
    <row r="19" spans="1:9" ht="80.099999999999994" customHeight="1" thickBot="1" x14ac:dyDescent="0.75">
      <c r="A19" s="300"/>
      <c r="B19" s="300"/>
      <c r="C19" s="300"/>
      <c r="D19" s="300"/>
      <c r="E19" s="300"/>
      <c r="F19" s="101">
        <f>SUM(F17:F18)</f>
        <v>4.0500000000000007</v>
      </c>
      <c r="G19" s="101">
        <f>SUM(G17:G18)</f>
        <v>2.0100000000000002</v>
      </c>
      <c r="H19" s="101">
        <f>SUM(H17:H18)</f>
        <v>16.239999999999998</v>
      </c>
      <c r="I19" s="101">
        <f>SUM(I17:I18)</f>
        <v>100.97</v>
      </c>
    </row>
    <row r="20" spans="1:9" ht="80.099999999999994" customHeight="1" thickBot="1" x14ac:dyDescent="0.75">
      <c r="A20" s="303" t="s">
        <v>46</v>
      </c>
      <c r="B20" s="302">
        <v>200</v>
      </c>
      <c r="C20" s="97" t="s">
        <v>38</v>
      </c>
      <c r="D20" s="98">
        <v>1</v>
      </c>
      <c r="E20" s="98">
        <v>1</v>
      </c>
      <c r="F20" s="98"/>
      <c r="G20" s="98"/>
      <c r="H20" s="98">
        <v>0.64</v>
      </c>
      <c r="I20" s="98">
        <v>2.94</v>
      </c>
    </row>
    <row r="21" spans="1:9" ht="80.099999999999994" customHeight="1" thickBot="1" x14ac:dyDescent="0.75">
      <c r="A21" s="303"/>
      <c r="B21" s="302"/>
      <c r="C21" s="97" t="s">
        <v>22</v>
      </c>
      <c r="D21" s="98">
        <v>100</v>
      </c>
      <c r="E21" s="98">
        <v>100</v>
      </c>
      <c r="F21" s="98">
        <v>2.8</v>
      </c>
      <c r="G21" s="98">
        <v>3.2</v>
      </c>
      <c r="H21" s="98">
        <v>4.7</v>
      </c>
      <c r="I21" s="98">
        <v>58</v>
      </c>
    </row>
    <row r="22" spans="1:9" ht="80.099999999999994" customHeight="1" thickBot="1" x14ac:dyDescent="0.75">
      <c r="A22" s="303"/>
      <c r="B22" s="302"/>
      <c r="C22" s="97" t="s">
        <v>13</v>
      </c>
      <c r="D22" s="158">
        <v>12</v>
      </c>
      <c r="E22" s="158">
        <v>12</v>
      </c>
      <c r="F22" s="158"/>
      <c r="G22" s="158"/>
      <c r="H22" s="158">
        <v>11.4</v>
      </c>
      <c r="I22" s="158">
        <v>46.8</v>
      </c>
    </row>
    <row r="23" spans="1:9" ht="80.099999999999994" customHeight="1" thickBot="1" x14ac:dyDescent="0.75">
      <c r="A23" s="300"/>
      <c r="B23" s="300"/>
      <c r="C23" s="300"/>
      <c r="D23" s="300"/>
      <c r="E23" s="300"/>
      <c r="F23" s="101">
        <f>SUM(F20:F22)</f>
        <v>2.8</v>
      </c>
      <c r="G23" s="101">
        <f>SUM(G20:G22)</f>
        <v>3.2</v>
      </c>
      <c r="H23" s="101">
        <f>H20+H21+H22</f>
        <v>16.740000000000002</v>
      </c>
      <c r="I23" s="101">
        <f>SUM(I20:I22)</f>
        <v>107.74</v>
      </c>
    </row>
    <row r="24" spans="1:9" ht="80.099999999999994" customHeight="1" thickBot="1" x14ac:dyDescent="0.3">
      <c r="A24" s="299" t="s">
        <v>28</v>
      </c>
      <c r="B24" s="299"/>
      <c r="C24" s="299"/>
      <c r="D24" s="299"/>
      <c r="E24" s="299"/>
      <c r="F24" s="164">
        <f>F10+F16+F19+F23</f>
        <v>12.810000000000002</v>
      </c>
      <c r="G24" s="164">
        <f>G16+G19+G23</f>
        <v>12.879999999999999</v>
      </c>
      <c r="H24" s="164">
        <f>H10+H16+H19+H23</f>
        <v>68.389999999999986</v>
      </c>
      <c r="I24" s="164">
        <f>I10+I16+I19+I23</f>
        <v>463.92999999999995</v>
      </c>
    </row>
    <row r="25" spans="1:9" ht="80.099999999999994" customHeight="1" thickBot="1" x14ac:dyDescent="0.3">
      <c r="A25" s="370" t="s">
        <v>14</v>
      </c>
      <c r="B25" s="370"/>
      <c r="C25" s="370"/>
      <c r="D25" s="370"/>
      <c r="E25" s="370"/>
      <c r="F25" s="370"/>
      <c r="G25" s="370"/>
      <c r="H25" s="370"/>
      <c r="I25" s="370"/>
    </row>
    <row r="26" spans="1:9" ht="80.099999999999994" customHeight="1" thickBot="1" x14ac:dyDescent="0.75">
      <c r="A26" s="95" t="s">
        <v>89</v>
      </c>
      <c r="B26" s="96">
        <v>125</v>
      </c>
      <c r="C26" s="97" t="s">
        <v>287</v>
      </c>
      <c r="D26" s="98">
        <v>125</v>
      </c>
      <c r="E26" s="98">
        <v>125</v>
      </c>
      <c r="F26" s="98"/>
      <c r="G26" s="98"/>
      <c r="H26" s="98">
        <v>8.75</v>
      </c>
      <c r="I26" s="98">
        <v>35</v>
      </c>
    </row>
    <row r="27" spans="1:9" ht="80.099999999999994" customHeight="1" thickBot="1" x14ac:dyDescent="0.3">
      <c r="A27" s="315" t="s">
        <v>15</v>
      </c>
      <c r="B27" s="316"/>
      <c r="C27" s="316"/>
      <c r="D27" s="316"/>
      <c r="E27" s="316"/>
      <c r="F27" s="316"/>
      <c r="G27" s="316"/>
      <c r="H27" s="316"/>
      <c r="I27" s="317"/>
    </row>
    <row r="28" spans="1:9" ht="80.099999999999994" customHeight="1" thickBot="1" x14ac:dyDescent="0.3">
      <c r="A28" s="291" t="s">
        <v>138</v>
      </c>
      <c r="B28" s="295">
        <v>60</v>
      </c>
      <c r="C28" s="110" t="s">
        <v>16</v>
      </c>
      <c r="D28" s="111">
        <v>45</v>
      </c>
      <c r="E28" s="111">
        <v>36</v>
      </c>
      <c r="F28" s="111">
        <v>0.65</v>
      </c>
      <c r="G28" s="111">
        <v>0.04</v>
      </c>
      <c r="H28" s="111">
        <v>1.69</v>
      </c>
      <c r="I28" s="111">
        <v>8.6</v>
      </c>
    </row>
    <row r="29" spans="1:9" ht="80.099999999999994" customHeight="1" thickBot="1" x14ac:dyDescent="0.3">
      <c r="A29" s="293"/>
      <c r="B29" s="293"/>
      <c r="C29" s="114" t="s">
        <v>290</v>
      </c>
      <c r="D29" s="112">
        <v>15</v>
      </c>
      <c r="E29" s="112">
        <v>12</v>
      </c>
      <c r="F29" s="112">
        <v>0.05</v>
      </c>
      <c r="G29" s="112"/>
      <c r="H29" s="112">
        <v>1.18</v>
      </c>
      <c r="I29" s="112">
        <v>5.2</v>
      </c>
    </row>
    <row r="30" spans="1:9" ht="80.099999999999994" customHeight="1" thickBot="1" x14ac:dyDescent="0.75">
      <c r="A30" s="293"/>
      <c r="B30" s="293"/>
      <c r="C30" s="97" t="s">
        <v>39</v>
      </c>
      <c r="D30" s="112">
        <v>2</v>
      </c>
      <c r="E30" s="112">
        <v>2</v>
      </c>
      <c r="F30" s="112"/>
      <c r="G30" s="112"/>
      <c r="H30" s="112">
        <v>1.98</v>
      </c>
      <c r="I30" s="112">
        <v>7.58</v>
      </c>
    </row>
    <row r="31" spans="1:9" ht="80.099999999999994" customHeight="1" thickBot="1" x14ac:dyDescent="0.3">
      <c r="A31" s="294"/>
      <c r="B31" s="294"/>
      <c r="C31" s="114" t="s">
        <v>17</v>
      </c>
      <c r="D31" s="112">
        <v>4</v>
      </c>
      <c r="E31" s="112">
        <v>4</v>
      </c>
      <c r="F31" s="112"/>
      <c r="G31" s="112">
        <v>3.75</v>
      </c>
      <c r="H31" s="112"/>
      <c r="I31" s="112">
        <v>34.92</v>
      </c>
    </row>
    <row r="32" spans="1:9" ht="80.099999999999994" customHeight="1" thickBot="1" x14ac:dyDescent="0.75">
      <c r="A32" s="300"/>
      <c r="B32" s="300"/>
      <c r="C32" s="300"/>
      <c r="D32" s="300"/>
      <c r="E32" s="300"/>
      <c r="F32" s="101">
        <f>SUM(F28:F31)</f>
        <v>0.70000000000000007</v>
      </c>
      <c r="G32" s="101">
        <f>SUM(G28:G31)</f>
        <v>3.79</v>
      </c>
      <c r="H32" s="101">
        <f>SUM(H28:H31)</f>
        <v>4.8499999999999996</v>
      </c>
      <c r="I32" s="101">
        <f>SUM(I28:I31)</f>
        <v>56.300000000000004</v>
      </c>
    </row>
    <row r="33" spans="1:10" ht="80.099999999999994" customHeight="1" thickBot="1" x14ac:dyDescent="0.75">
      <c r="A33" s="301" t="s">
        <v>325</v>
      </c>
      <c r="B33" s="324" t="s">
        <v>326</v>
      </c>
      <c r="C33" s="97" t="s">
        <v>19</v>
      </c>
      <c r="D33" s="98">
        <v>90</v>
      </c>
      <c r="E33" s="98">
        <v>63</v>
      </c>
      <c r="F33" s="98">
        <v>1.26</v>
      </c>
      <c r="G33" s="98">
        <v>0.26</v>
      </c>
      <c r="H33" s="98">
        <v>10.26</v>
      </c>
      <c r="I33" s="98">
        <v>50.4</v>
      </c>
    </row>
    <row r="34" spans="1:10" ht="80.099999999999994" customHeight="1" thickBot="1" x14ac:dyDescent="0.75">
      <c r="A34" s="301"/>
      <c r="B34" s="324"/>
      <c r="C34" s="97" t="s">
        <v>42</v>
      </c>
      <c r="D34" s="236">
        <v>33</v>
      </c>
      <c r="E34" s="236">
        <v>23</v>
      </c>
      <c r="F34" s="236">
        <v>4.5999999999999996</v>
      </c>
      <c r="G34" s="236">
        <v>2.27</v>
      </c>
      <c r="H34" s="236"/>
      <c r="I34" s="236">
        <v>38.64</v>
      </c>
    </row>
    <row r="35" spans="1:10" ht="80.099999999999994" customHeight="1" thickBot="1" x14ac:dyDescent="0.75">
      <c r="A35" s="301"/>
      <c r="B35" s="324"/>
      <c r="C35" s="97" t="s">
        <v>41</v>
      </c>
      <c r="D35" s="98">
        <v>20</v>
      </c>
      <c r="E35" s="98">
        <v>16</v>
      </c>
      <c r="F35" s="98">
        <v>0.04</v>
      </c>
      <c r="G35" s="98"/>
      <c r="H35" s="98">
        <v>1.1599999999999999</v>
      </c>
      <c r="I35" s="98">
        <v>5.4</v>
      </c>
    </row>
    <row r="36" spans="1:10" ht="80.099999999999994" customHeight="1" thickBot="1" x14ac:dyDescent="0.75">
      <c r="A36" s="301"/>
      <c r="B36" s="324"/>
      <c r="C36" s="97" t="s">
        <v>61</v>
      </c>
      <c r="D36" s="112">
        <v>80</v>
      </c>
      <c r="E36" s="112">
        <v>60</v>
      </c>
      <c r="F36" s="112">
        <v>0.48</v>
      </c>
      <c r="G36" s="112"/>
      <c r="H36" s="112">
        <v>1.36</v>
      </c>
      <c r="I36" s="112">
        <v>60.3</v>
      </c>
    </row>
    <row r="37" spans="1:10" ht="80.099999999999994" customHeight="1" thickBot="1" x14ac:dyDescent="0.75">
      <c r="A37" s="301"/>
      <c r="B37" s="324"/>
      <c r="C37" s="97" t="s">
        <v>13</v>
      </c>
      <c r="D37" s="98">
        <v>1</v>
      </c>
      <c r="E37" s="98">
        <v>1</v>
      </c>
      <c r="F37" s="98"/>
      <c r="G37" s="98"/>
      <c r="H37" s="98">
        <v>0.95</v>
      </c>
      <c r="I37" s="98">
        <v>3.9</v>
      </c>
    </row>
    <row r="38" spans="1:10" ht="80.099999999999994" customHeight="1" thickBot="1" x14ac:dyDescent="0.75">
      <c r="A38" s="301"/>
      <c r="B38" s="324"/>
      <c r="C38" s="97" t="s">
        <v>20</v>
      </c>
      <c r="D38" s="98">
        <v>15</v>
      </c>
      <c r="E38" s="98">
        <v>12</v>
      </c>
      <c r="F38" s="98">
        <v>0.16</v>
      </c>
      <c r="G38" s="98"/>
      <c r="H38" s="98">
        <v>1.1000000000000001</v>
      </c>
      <c r="I38" s="98">
        <v>4.95</v>
      </c>
    </row>
    <row r="39" spans="1:10" ht="80.099999999999994" customHeight="1" thickBot="1" x14ac:dyDescent="0.75">
      <c r="A39" s="300"/>
      <c r="B39" s="300"/>
      <c r="C39" s="300"/>
      <c r="D39" s="300"/>
      <c r="E39" s="300"/>
      <c r="F39" s="157">
        <f>SUM(F33:F38)</f>
        <v>6.5399999999999991</v>
      </c>
      <c r="G39" s="157">
        <f>SUM(G33:G38)</f>
        <v>2.5300000000000002</v>
      </c>
      <c r="H39" s="157">
        <f>SUM(H33:H38)</f>
        <v>14.829999999999998</v>
      </c>
      <c r="I39" s="157">
        <f>SUM(I33:I38)</f>
        <v>163.59</v>
      </c>
    </row>
    <row r="40" spans="1:10" ht="80.099999999999994" customHeight="1" thickBot="1" x14ac:dyDescent="0.75">
      <c r="A40" s="328" t="s">
        <v>82</v>
      </c>
      <c r="B40" s="347" t="s">
        <v>34</v>
      </c>
      <c r="C40" s="102" t="s">
        <v>42</v>
      </c>
      <c r="D40" s="241">
        <v>38</v>
      </c>
      <c r="E40" s="241">
        <v>38</v>
      </c>
      <c r="F40" s="241">
        <v>7.6</v>
      </c>
      <c r="G40" s="241">
        <v>3.72</v>
      </c>
      <c r="H40" s="241"/>
      <c r="I40" s="241">
        <v>63.84</v>
      </c>
    </row>
    <row r="41" spans="1:10" ht="80.099999999999994" customHeight="1" thickBot="1" x14ac:dyDescent="0.75">
      <c r="A41" s="329"/>
      <c r="B41" s="348"/>
      <c r="C41" s="102" t="s">
        <v>71</v>
      </c>
      <c r="D41" s="98">
        <v>35</v>
      </c>
      <c r="E41" s="98">
        <v>35</v>
      </c>
      <c r="F41" s="98">
        <v>2.2000000000000002</v>
      </c>
      <c r="G41" s="98">
        <v>0.31</v>
      </c>
      <c r="H41" s="98">
        <v>24.88</v>
      </c>
      <c r="I41" s="98">
        <v>114.1</v>
      </c>
    </row>
    <row r="42" spans="1:10" ht="80.099999999999994" customHeight="1" thickBot="1" x14ac:dyDescent="0.75">
      <c r="A42" s="329"/>
      <c r="B42" s="348"/>
      <c r="C42" s="97" t="s">
        <v>20</v>
      </c>
      <c r="D42" s="98">
        <v>20</v>
      </c>
      <c r="E42" s="98">
        <v>16</v>
      </c>
      <c r="F42" s="98">
        <v>0.22</v>
      </c>
      <c r="G42" s="98"/>
      <c r="H42" s="98">
        <v>1.46</v>
      </c>
      <c r="I42" s="98">
        <v>6.6</v>
      </c>
    </row>
    <row r="43" spans="1:10" ht="80.099999999999994" customHeight="1" thickBot="1" x14ac:dyDescent="0.75">
      <c r="A43" s="329"/>
      <c r="B43" s="348"/>
      <c r="C43" s="97" t="s">
        <v>11</v>
      </c>
      <c r="D43" s="98">
        <v>8</v>
      </c>
      <c r="E43" s="98">
        <v>8</v>
      </c>
      <c r="F43" s="284">
        <v>0.03</v>
      </c>
      <c r="G43" s="284">
        <v>6.28</v>
      </c>
      <c r="H43" s="284">
        <v>0.04</v>
      </c>
      <c r="I43" s="437">
        <v>58.72</v>
      </c>
      <c r="J43" s="437"/>
    </row>
    <row r="44" spans="1:10" ht="80.099999999999994" customHeight="1" thickBot="1" x14ac:dyDescent="0.75">
      <c r="A44" s="329"/>
      <c r="B44" s="348"/>
      <c r="C44" s="97" t="s">
        <v>17</v>
      </c>
      <c r="D44" s="98">
        <v>5</v>
      </c>
      <c r="E44" s="98">
        <v>5</v>
      </c>
      <c r="F44" s="98"/>
      <c r="G44" s="98">
        <v>4.6900000000000004</v>
      </c>
      <c r="H44" s="98"/>
      <c r="I44" s="98">
        <v>43.65</v>
      </c>
    </row>
    <row r="45" spans="1:10" ht="80.099999999999994" customHeight="1" thickBot="1" x14ac:dyDescent="0.75">
      <c r="A45" s="330"/>
      <c r="B45" s="404"/>
      <c r="C45" s="97" t="s">
        <v>41</v>
      </c>
      <c r="D45" s="98">
        <v>30</v>
      </c>
      <c r="E45" s="98">
        <v>24</v>
      </c>
      <c r="F45" s="98">
        <v>0.06</v>
      </c>
      <c r="G45" s="98"/>
      <c r="H45" s="98">
        <v>1.74</v>
      </c>
      <c r="I45" s="98">
        <v>8.1999999999999993</v>
      </c>
    </row>
    <row r="46" spans="1:10" ht="80.099999999999994" customHeight="1" thickBot="1" x14ac:dyDescent="0.75">
      <c r="A46" s="300"/>
      <c r="B46" s="300"/>
      <c r="C46" s="300"/>
      <c r="D46" s="300"/>
      <c r="E46" s="300"/>
      <c r="F46" s="101">
        <f>F40+F41+F42+F43+F45</f>
        <v>10.110000000000001</v>
      </c>
      <c r="G46" s="101">
        <f>G40+G41+G43+G44</f>
        <v>15</v>
      </c>
      <c r="H46" s="101">
        <f>H41+H42+H43+H45</f>
        <v>28.119999999999997</v>
      </c>
      <c r="I46" s="101">
        <f>I40+I41+I42+I43+I44+I45</f>
        <v>295.10999999999996</v>
      </c>
    </row>
    <row r="47" spans="1:10" ht="80.099999999999994" customHeight="1" thickBot="1" x14ac:dyDescent="0.75">
      <c r="A47" s="301" t="s">
        <v>43</v>
      </c>
      <c r="B47" s="302">
        <v>200</v>
      </c>
      <c r="C47" s="97" t="s">
        <v>267</v>
      </c>
      <c r="D47" s="98">
        <v>9</v>
      </c>
      <c r="E47" s="98">
        <v>9</v>
      </c>
      <c r="F47" s="98">
        <v>0.2</v>
      </c>
      <c r="G47" s="98"/>
      <c r="H47" s="98">
        <v>4.32</v>
      </c>
      <c r="I47" s="98">
        <v>17.91</v>
      </c>
    </row>
    <row r="48" spans="1:10" ht="80.099999999999994" customHeight="1" thickBot="1" x14ac:dyDescent="0.75">
      <c r="A48" s="301"/>
      <c r="B48" s="302"/>
      <c r="C48" s="97" t="s">
        <v>13</v>
      </c>
      <c r="D48" s="158">
        <v>12</v>
      </c>
      <c r="E48" s="158">
        <v>12</v>
      </c>
      <c r="F48" s="158"/>
      <c r="G48" s="158"/>
      <c r="H48" s="158">
        <v>11.4</v>
      </c>
      <c r="I48" s="158">
        <v>46.8</v>
      </c>
    </row>
    <row r="49" spans="1:9" ht="80.099999999999994" customHeight="1" thickBot="1" x14ac:dyDescent="0.75">
      <c r="A49" s="300"/>
      <c r="B49" s="300"/>
      <c r="C49" s="300"/>
      <c r="D49" s="300"/>
      <c r="E49" s="300"/>
      <c r="F49" s="101">
        <f>SUM(F47:F48)</f>
        <v>0.2</v>
      </c>
      <c r="G49" s="101">
        <f>SUM(G47:G48)</f>
        <v>0</v>
      </c>
      <c r="H49" s="101">
        <f>SUM(H47:H48)</f>
        <v>15.72</v>
      </c>
      <c r="I49" s="101">
        <f>SUM(I47:I48)</f>
        <v>64.709999999999994</v>
      </c>
    </row>
    <row r="50" spans="1:9" ht="80.099999999999994" customHeight="1" thickBot="1" x14ac:dyDescent="0.75">
      <c r="A50" s="95" t="s">
        <v>44</v>
      </c>
      <c r="B50" s="238">
        <v>35</v>
      </c>
      <c r="C50" s="97" t="s">
        <v>23</v>
      </c>
      <c r="D50" s="236">
        <v>35</v>
      </c>
      <c r="E50" s="236">
        <v>35</v>
      </c>
      <c r="F50" s="236">
        <v>1.82</v>
      </c>
      <c r="G50" s="236">
        <v>0.42</v>
      </c>
      <c r="H50" s="236">
        <v>15.48</v>
      </c>
      <c r="I50" s="236">
        <v>74.900000000000006</v>
      </c>
    </row>
    <row r="51" spans="1:9" ht="80.099999999999994" customHeight="1" thickBot="1" x14ac:dyDescent="0.75">
      <c r="A51" s="300"/>
      <c r="B51" s="300"/>
      <c r="C51" s="300"/>
      <c r="D51" s="300"/>
      <c r="E51" s="300"/>
      <c r="F51" s="101">
        <v>46.8</v>
      </c>
      <c r="G51" s="101">
        <f>SUM(G50)</f>
        <v>0.42</v>
      </c>
      <c r="H51" s="101">
        <f>SUM(H50)</f>
        <v>15.48</v>
      </c>
      <c r="I51" s="101">
        <f>SUM(I50)</f>
        <v>74.900000000000006</v>
      </c>
    </row>
    <row r="52" spans="1:9" ht="80.099999999999994" customHeight="1" thickBot="1" x14ac:dyDescent="0.3">
      <c r="A52" s="299" t="s">
        <v>27</v>
      </c>
      <c r="B52" s="299"/>
      <c r="C52" s="299"/>
      <c r="D52" s="299"/>
      <c r="E52" s="299"/>
      <c r="F52" s="164">
        <f>F32+F39+F46+F49+F51</f>
        <v>64.349999999999994</v>
      </c>
      <c r="G52" s="164">
        <f>G32+G39+G46+G50</f>
        <v>21.740000000000002</v>
      </c>
      <c r="H52" s="164">
        <f>H32+H39+H49+H50</f>
        <v>50.879999999999995</v>
      </c>
      <c r="I52" s="164">
        <f>I32+I39+I46+I49+I50</f>
        <v>654.61</v>
      </c>
    </row>
    <row r="53" spans="1:9" ht="80.099999999999994" customHeight="1" thickBot="1" x14ac:dyDescent="0.3">
      <c r="A53" s="299" t="s">
        <v>24</v>
      </c>
      <c r="B53" s="299"/>
      <c r="C53" s="299"/>
      <c r="D53" s="299"/>
      <c r="E53" s="299"/>
      <c r="F53" s="299"/>
      <c r="G53" s="299"/>
      <c r="H53" s="299"/>
      <c r="I53" s="299"/>
    </row>
    <row r="54" spans="1:9" ht="80.099999999999994" customHeight="1" thickBot="1" x14ac:dyDescent="0.3">
      <c r="A54" s="224" t="s">
        <v>341</v>
      </c>
      <c r="B54" s="216">
        <v>50</v>
      </c>
      <c r="C54" s="197" t="s">
        <v>342</v>
      </c>
      <c r="D54" s="216">
        <v>5</v>
      </c>
      <c r="E54" s="218">
        <v>5</v>
      </c>
      <c r="F54" s="111">
        <v>0.2</v>
      </c>
      <c r="G54" s="111"/>
      <c r="H54" s="111">
        <v>3.4</v>
      </c>
      <c r="I54" s="111">
        <v>1.4</v>
      </c>
    </row>
    <row r="55" spans="1:9" ht="80.099999999999994" customHeight="1" thickBot="1" x14ac:dyDescent="0.3">
      <c r="A55" s="315"/>
      <c r="B55" s="318"/>
      <c r="C55" s="318"/>
      <c r="D55" s="318"/>
      <c r="E55" s="318"/>
      <c r="F55" s="318"/>
      <c r="G55" s="318"/>
      <c r="H55" s="318"/>
      <c r="I55" s="319"/>
    </row>
    <row r="56" spans="1:9" ht="80.099999999999994" customHeight="1" thickBot="1" x14ac:dyDescent="0.3">
      <c r="A56" s="291" t="s">
        <v>270</v>
      </c>
      <c r="B56" s="295">
        <v>90</v>
      </c>
      <c r="C56" s="110" t="s">
        <v>25</v>
      </c>
      <c r="D56" s="111">
        <v>40</v>
      </c>
      <c r="E56" s="111">
        <v>40</v>
      </c>
      <c r="F56" s="111">
        <v>3.72</v>
      </c>
      <c r="G56" s="111">
        <v>0.4</v>
      </c>
      <c r="H56" s="111">
        <v>27.88</v>
      </c>
      <c r="I56" s="111">
        <v>126.8</v>
      </c>
    </row>
    <row r="57" spans="1:9" ht="80.099999999999994" customHeight="1" thickBot="1" x14ac:dyDescent="0.75">
      <c r="A57" s="293"/>
      <c r="B57" s="293"/>
      <c r="C57" s="97" t="s">
        <v>39</v>
      </c>
      <c r="D57" s="112">
        <v>2</v>
      </c>
      <c r="E57" s="112">
        <v>2</v>
      </c>
      <c r="F57" s="112"/>
      <c r="G57" s="112"/>
      <c r="H57" s="112">
        <v>1.91</v>
      </c>
      <c r="I57" s="112">
        <v>7.8</v>
      </c>
    </row>
    <row r="58" spans="1:9" ht="80.099999999999994" customHeight="1" thickBot="1" x14ac:dyDescent="0.75">
      <c r="A58" s="293"/>
      <c r="B58" s="293"/>
      <c r="C58" s="114" t="s">
        <v>295</v>
      </c>
      <c r="D58" s="208">
        <v>5</v>
      </c>
      <c r="E58" s="208">
        <v>4.25</v>
      </c>
      <c r="F58" s="208">
        <v>0.62</v>
      </c>
      <c r="G58" s="208">
        <v>1.25</v>
      </c>
      <c r="H58" s="208">
        <v>0.02</v>
      </c>
      <c r="I58" s="208">
        <v>14.11</v>
      </c>
    </row>
    <row r="59" spans="1:9" ht="80.099999999999994" customHeight="1" thickBot="1" x14ac:dyDescent="0.3">
      <c r="A59" s="293"/>
      <c r="B59" s="293"/>
      <c r="C59" s="114" t="s">
        <v>40</v>
      </c>
      <c r="D59" s="112">
        <v>50</v>
      </c>
      <c r="E59" s="112">
        <v>50</v>
      </c>
      <c r="F59" s="112">
        <v>1.4</v>
      </c>
      <c r="G59" s="112">
        <v>1.6</v>
      </c>
      <c r="H59" s="112">
        <v>2.35</v>
      </c>
      <c r="I59" s="112">
        <v>29.5</v>
      </c>
    </row>
    <row r="60" spans="1:9" ht="80.099999999999994" customHeight="1" thickBot="1" x14ac:dyDescent="0.75">
      <c r="A60" s="293"/>
      <c r="B60" s="293"/>
      <c r="C60" s="97" t="s">
        <v>11</v>
      </c>
      <c r="D60" s="98">
        <v>5</v>
      </c>
      <c r="E60" s="98">
        <v>5</v>
      </c>
      <c r="F60" s="98">
        <v>0.02</v>
      </c>
      <c r="G60" s="98">
        <v>3.92</v>
      </c>
      <c r="H60" s="98">
        <v>0.02</v>
      </c>
      <c r="I60" s="98">
        <v>36.700000000000003</v>
      </c>
    </row>
    <row r="61" spans="1:9" ht="80.099999999999994" customHeight="1" thickBot="1" x14ac:dyDescent="0.3">
      <c r="A61" s="293"/>
      <c r="B61" s="293"/>
      <c r="C61" s="114" t="s">
        <v>17</v>
      </c>
      <c r="D61" s="112">
        <v>3</v>
      </c>
      <c r="E61" s="112">
        <v>3</v>
      </c>
      <c r="F61" s="112"/>
      <c r="G61" s="112">
        <v>2.81</v>
      </c>
      <c r="H61" s="112"/>
      <c r="I61" s="112">
        <v>26.19</v>
      </c>
    </row>
    <row r="62" spans="1:9" ht="80.099999999999994" customHeight="1" thickBot="1" x14ac:dyDescent="0.3">
      <c r="A62" s="293"/>
      <c r="B62" s="293"/>
      <c r="C62" s="114" t="s">
        <v>16</v>
      </c>
      <c r="D62" s="112">
        <v>75</v>
      </c>
      <c r="E62" s="112">
        <v>60</v>
      </c>
      <c r="F62" s="112">
        <v>1.08</v>
      </c>
      <c r="G62" s="112">
        <v>0.06</v>
      </c>
      <c r="H62" s="112">
        <v>2.82</v>
      </c>
      <c r="I62" s="112">
        <v>16.2</v>
      </c>
    </row>
    <row r="63" spans="1:9" ht="80.099999999999994" customHeight="1" thickBot="1" x14ac:dyDescent="0.75">
      <c r="A63" s="293"/>
      <c r="B63" s="293"/>
      <c r="C63" s="97" t="s">
        <v>41</v>
      </c>
      <c r="D63" s="112">
        <v>10</v>
      </c>
      <c r="E63" s="112">
        <v>8</v>
      </c>
      <c r="F63" s="112">
        <v>0.02</v>
      </c>
      <c r="G63" s="112"/>
      <c r="H63" s="112">
        <v>0.57999999999999996</v>
      </c>
      <c r="I63" s="112">
        <v>2.7</v>
      </c>
    </row>
    <row r="64" spans="1:9" ht="80.099999999999994" customHeight="1" thickBot="1" x14ac:dyDescent="0.75">
      <c r="A64" s="294"/>
      <c r="B64" s="294"/>
      <c r="C64" s="114" t="s">
        <v>291</v>
      </c>
      <c r="D64" s="98">
        <v>2.9999999999999997E-4</v>
      </c>
      <c r="E64" s="98">
        <v>2.9999999999999997E-4</v>
      </c>
      <c r="F64" s="98"/>
      <c r="G64" s="98"/>
      <c r="H64" s="98"/>
      <c r="I64" s="98"/>
    </row>
    <row r="65" spans="1:9" ht="80.099999999999994" customHeight="1" thickBot="1" x14ac:dyDescent="0.75">
      <c r="A65" s="300"/>
      <c r="B65" s="300"/>
      <c r="C65" s="300"/>
      <c r="D65" s="300"/>
      <c r="E65" s="300"/>
      <c r="F65" s="101">
        <f>SUM(F56:F64)</f>
        <v>6.8599999999999994</v>
      </c>
      <c r="G65" s="101">
        <f>SUM(G56:G64)</f>
        <v>10.040000000000001</v>
      </c>
      <c r="H65" s="101">
        <f>SUM(H56:H64)</f>
        <v>35.58</v>
      </c>
      <c r="I65" s="101">
        <f>SUM(I56:I64)</f>
        <v>259.99999999999994</v>
      </c>
    </row>
    <row r="66" spans="1:9" ht="80.099999999999994" customHeight="1" thickBot="1" x14ac:dyDescent="0.75">
      <c r="A66" s="240" t="s">
        <v>359</v>
      </c>
      <c r="B66" s="237">
        <v>100</v>
      </c>
      <c r="C66" s="102" t="s">
        <v>359</v>
      </c>
      <c r="D66" s="236">
        <v>100</v>
      </c>
      <c r="E66" s="236">
        <v>100</v>
      </c>
      <c r="F66" s="236">
        <v>8.5</v>
      </c>
      <c r="G66" s="236">
        <v>10</v>
      </c>
      <c r="H66" s="236">
        <v>3.5</v>
      </c>
      <c r="I66" s="236">
        <v>138</v>
      </c>
    </row>
    <row r="67" spans="1:9" ht="80.099999999999994" customHeight="1" thickBot="1" x14ac:dyDescent="0.75">
      <c r="A67" s="288"/>
      <c r="B67" s="321"/>
      <c r="C67" s="321"/>
      <c r="D67" s="321"/>
      <c r="E67" s="321"/>
      <c r="F67" s="321"/>
      <c r="G67" s="321"/>
      <c r="H67" s="321"/>
      <c r="I67" s="322"/>
    </row>
    <row r="68" spans="1:9" ht="80.099999999999994" customHeight="1" thickBot="1" x14ac:dyDescent="0.75">
      <c r="A68" s="381" t="s">
        <v>53</v>
      </c>
      <c r="B68" s="299">
        <v>200</v>
      </c>
      <c r="C68" s="97" t="s">
        <v>33</v>
      </c>
      <c r="D68" s="206">
        <v>1</v>
      </c>
      <c r="E68" s="206">
        <v>1</v>
      </c>
      <c r="F68" s="206">
        <v>0.24</v>
      </c>
      <c r="G68" s="206">
        <v>0.17</v>
      </c>
      <c r="H68" s="206">
        <v>0.24</v>
      </c>
      <c r="I68" s="206">
        <v>3.8</v>
      </c>
    </row>
    <row r="69" spans="1:9" ht="80.099999999999994" customHeight="1" thickBot="1" x14ac:dyDescent="0.75">
      <c r="A69" s="381"/>
      <c r="B69" s="299"/>
      <c r="C69" s="97" t="s">
        <v>40</v>
      </c>
      <c r="D69" s="98">
        <v>100</v>
      </c>
      <c r="E69" s="98">
        <v>100</v>
      </c>
      <c r="F69" s="98">
        <v>2.8</v>
      </c>
      <c r="G69" s="98">
        <v>3.2</v>
      </c>
      <c r="H69" s="98">
        <v>4.7</v>
      </c>
      <c r="I69" s="98">
        <v>59</v>
      </c>
    </row>
    <row r="70" spans="1:9" ht="80.099999999999994" customHeight="1" thickBot="1" x14ac:dyDescent="0.75">
      <c r="A70" s="381"/>
      <c r="B70" s="299"/>
      <c r="C70" s="97" t="s">
        <v>39</v>
      </c>
      <c r="D70" s="158">
        <v>12</v>
      </c>
      <c r="E70" s="158">
        <v>12</v>
      </c>
      <c r="F70" s="158"/>
      <c r="G70" s="158"/>
      <c r="H70" s="158">
        <v>11.4</v>
      </c>
      <c r="I70" s="158">
        <v>46.8</v>
      </c>
    </row>
    <row r="71" spans="1:9" ht="80.099999999999994" customHeight="1" thickBot="1" x14ac:dyDescent="0.75">
      <c r="A71" s="300"/>
      <c r="B71" s="300"/>
      <c r="C71" s="300"/>
      <c r="D71" s="300"/>
      <c r="E71" s="300"/>
      <c r="F71" s="101">
        <f>SUM(F68:F70)</f>
        <v>3.04</v>
      </c>
      <c r="G71" s="101">
        <f t="shared" ref="G71:I71" si="0">SUM(G68:G70)</f>
        <v>3.37</v>
      </c>
      <c r="H71" s="101">
        <f t="shared" si="0"/>
        <v>16.34</v>
      </c>
      <c r="I71" s="101">
        <f t="shared" si="0"/>
        <v>109.6</v>
      </c>
    </row>
    <row r="72" spans="1:9" ht="80.099999999999994" customHeight="1" thickBot="1" x14ac:dyDescent="0.75">
      <c r="A72" s="299" t="s">
        <v>131</v>
      </c>
      <c r="B72" s="299"/>
      <c r="C72" s="299"/>
      <c r="D72" s="299"/>
      <c r="E72" s="299"/>
      <c r="F72" s="101">
        <f>F65+F71</f>
        <v>9.8999999999999986</v>
      </c>
      <c r="G72" s="101">
        <f t="shared" ref="G72:I72" si="1">G65+G71</f>
        <v>13.41</v>
      </c>
      <c r="H72" s="101">
        <f t="shared" si="1"/>
        <v>51.92</v>
      </c>
      <c r="I72" s="101">
        <f t="shared" si="1"/>
        <v>369.59999999999991</v>
      </c>
    </row>
    <row r="73" spans="1:9" ht="80.099999999999994" customHeight="1" thickBot="1" x14ac:dyDescent="0.75">
      <c r="A73" s="299" t="s">
        <v>30</v>
      </c>
      <c r="B73" s="299"/>
      <c r="C73" s="299"/>
      <c r="D73" s="299"/>
      <c r="E73" s="299"/>
      <c r="F73" s="157">
        <f>F24+F26+F52+F72</f>
        <v>87.06</v>
      </c>
      <c r="G73" s="157">
        <f>G24+G26+G52+G72</f>
        <v>48.03</v>
      </c>
      <c r="H73" s="157">
        <f>H24+H26+H52+H72</f>
        <v>179.94</v>
      </c>
      <c r="I73" s="101">
        <f>I24+I26+I52+I72</f>
        <v>1523.1399999999999</v>
      </c>
    </row>
    <row r="74" spans="1:9" ht="25.5" x14ac:dyDescent="0.35">
      <c r="A74" s="13"/>
      <c r="B74" s="13"/>
      <c r="C74" s="14"/>
      <c r="D74" s="15"/>
      <c r="E74" s="15"/>
      <c r="F74" s="15"/>
      <c r="G74" s="15"/>
      <c r="H74" s="15"/>
      <c r="I74" s="15"/>
    </row>
  </sheetData>
  <mergeCells count="43">
    <mergeCell ref="A67:I67"/>
    <mergeCell ref="A46:E46"/>
    <mergeCell ref="A47:A48"/>
    <mergeCell ref="B47:B48"/>
    <mergeCell ref="A73:E73"/>
    <mergeCell ref="A49:E49"/>
    <mergeCell ref="A51:E51"/>
    <mergeCell ref="A52:E52"/>
    <mergeCell ref="A53:I53"/>
    <mergeCell ref="A56:A64"/>
    <mergeCell ref="B56:B64"/>
    <mergeCell ref="A65:E65"/>
    <mergeCell ref="A68:A70"/>
    <mergeCell ref="B68:B70"/>
    <mergeCell ref="A71:E71"/>
    <mergeCell ref="A72:E72"/>
    <mergeCell ref="A55:I55"/>
    <mergeCell ref="A33:A38"/>
    <mergeCell ref="B33:B38"/>
    <mergeCell ref="A39:E39"/>
    <mergeCell ref="A40:A45"/>
    <mergeCell ref="B40:B45"/>
    <mergeCell ref="B7:B8"/>
    <mergeCell ref="A27:I27"/>
    <mergeCell ref="A28:A31"/>
    <mergeCell ref="B28:B31"/>
    <mergeCell ref="A32:E32"/>
    <mergeCell ref="G4:H4"/>
    <mergeCell ref="A25:I25"/>
    <mergeCell ref="A6:I6"/>
    <mergeCell ref="A11:I11"/>
    <mergeCell ref="A12:A15"/>
    <mergeCell ref="B12:B15"/>
    <mergeCell ref="A16:E16"/>
    <mergeCell ref="A17:A18"/>
    <mergeCell ref="B17:B18"/>
    <mergeCell ref="A19:E19"/>
    <mergeCell ref="A20:A22"/>
    <mergeCell ref="B20:B22"/>
    <mergeCell ref="A23:E23"/>
    <mergeCell ref="A24:E24"/>
    <mergeCell ref="A9:E9"/>
    <mergeCell ref="A7:A8"/>
  </mergeCells>
  <pageMargins left="0.7" right="0.7" top="0.75" bottom="0.75" header="0.3" footer="0.3"/>
  <pageSetup paperSize="9" scale="12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0"/>
  <sheetViews>
    <sheetView view="pageBreakPreview" topLeftCell="A55" zoomScale="37" zoomScaleNormal="59" zoomScaleSheetLayoutView="37" workbookViewId="0">
      <selection activeCell="A7" sqref="A7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90.7109375" customWidth="1"/>
    <col min="4" max="8" width="40.7109375" style="4" customWidth="1"/>
    <col min="9" max="9" width="55.7109375" style="4" customWidth="1"/>
  </cols>
  <sheetData>
    <row r="3" spans="1:10" ht="92.25" x14ac:dyDescent="1.05">
      <c r="A3" s="89"/>
      <c r="B3" s="90"/>
      <c r="C3" s="85" t="s">
        <v>229</v>
      </c>
      <c r="D3" s="87"/>
      <c r="E3" s="91"/>
      <c r="F3" s="91"/>
      <c r="G3" s="91"/>
      <c r="H3" s="91"/>
      <c r="I3" s="92" t="s">
        <v>196</v>
      </c>
      <c r="J3" s="22"/>
    </row>
    <row r="4" spans="1:10" ht="65.25" thickBot="1" x14ac:dyDescent="0.95">
      <c r="A4" s="89"/>
      <c r="B4" s="90"/>
      <c r="C4" s="107" t="s">
        <v>230</v>
      </c>
      <c r="D4" s="107"/>
      <c r="E4" s="91"/>
      <c r="F4" s="91"/>
      <c r="G4" s="312" t="s">
        <v>268</v>
      </c>
      <c r="H4" s="313"/>
      <c r="I4" s="91"/>
      <c r="J4" s="22"/>
    </row>
    <row r="5" spans="1:10" ht="147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  <c r="J5" s="22"/>
    </row>
    <row r="6" spans="1:10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  <c r="J6" s="22"/>
    </row>
    <row r="7" spans="1:10" ht="80.099999999999994" customHeight="1" thickBot="1" x14ac:dyDescent="0.3">
      <c r="A7" s="287" t="s">
        <v>341</v>
      </c>
      <c r="B7" s="216">
        <v>50</v>
      </c>
      <c r="C7" s="197" t="s">
        <v>342</v>
      </c>
      <c r="D7" s="216">
        <v>5</v>
      </c>
      <c r="E7" s="218">
        <v>5</v>
      </c>
      <c r="F7" s="111">
        <v>0.2</v>
      </c>
      <c r="G7" s="111"/>
      <c r="H7" s="111">
        <v>3.4</v>
      </c>
      <c r="I7" s="111">
        <v>1.4</v>
      </c>
      <c r="J7" s="22"/>
    </row>
    <row r="8" spans="1:10" ht="80.099999999999994" customHeight="1" thickBot="1" x14ac:dyDescent="0.3">
      <c r="A8" s="315"/>
      <c r="B8" s="318"/>
      <c r="C8" s="318"/>
      <c r="D8" s="318"/>
      <c r="E8" s="318"/>
      <c r="F8" s="318"/>
      <c r="G8" s="318"/>
      <c r="H8" s="318"/>
      <c r="I8" s="319"/>
      <c r="J8" s="22"/>
    </row>
    <row r="9" spans="1:10" ht="80.099999999999994" customHeight="1" thickBot="1" x14ac:dyDescent="0.3">
      <c r="A9" s="108" t="s">
        <v>113</v>
      </c>
      <c r="B9" s="109">
        <v>90</v>
      </c>
      <c r="C9" s="110" t="s">
        <v>284</v>
      </c>
      <c r="D9" s="111">
        <v>90</v>
      </c>
      <c r="E9" s="111">
        <v>90</v>
      </c>
      <c r="F9" s="111">
        <v>0.64</v>
      </c>
      <c r="G9" s="111"/>
      <c r="H9" s="111">
        <v>10.52</v>
      </c>
      <c r="I9" s="111">
        <v>47.68</v>
      </c>
      <c r="J9" s="22"/>
    </row>
    <row r="10" spans="1:10" ht="80.099999999999994" customHeight="1" thickBot="1" x14ac:dyDescent="0.75">
      <c r="A10" s="300"/>
      <c r="B10" s="300"/>
      <c r="C10" s="300"/>
      <c r="D10" s="300"/>
      <c r="E10" s="300"/>
      <c r="F10" s="300"/>
      <c r="G10" s="300"/>
      <c r="H10" s="300"/>
      <c r="I10" s="300"/>
      <c r="J10" s="22"/>
    </row>
    <row r="11" spans="1:10" ht="80.099999999999994" customHeight="1" thickBot="1" x14ac:dyDescent="0.75">
      <c r="A11" s="340" t="s">
        <v>84</v>
      </c>
      <c r="B11" s="302">
        <v>150</v>
      </c>
      <c r="C11" s="97" t="s">
        <v>80</v>
      </c>
      <c r="D11" s="98">
        <v>15</v>
      </c>
      <c r="E11" s="98">
        <v>15</v>
      </c>
      <c r="F11" s="98">
        <v>1.62</v>
      </c>
      <c r="G11" s="98">
        <v>0.9</v>
      </c>
      <c r="H11" s="98">
        <v>9.16</v>
      </c>
      <c r="I11" s="98">
        <v>52.65</v>
      </c>
      <c r="J11" s="22"/>
    </row>
    <row r="12" spans="1:10" ht="80.099999999999994" customHeight="1" thickBot="1" x14ac:dyDescent="0.75">
      <c r="A12" s="341"/>
      <c r="B12" s="302"/>
      <c r="C12" s="97" t="s">
        <v>11</v>
      </c>
      <c r="D12" s="112">
        <v>6</v>
      </c>
      <c r="E12" s="112">
        <v>6</v>
      </c>
      <c r="F12" s="112">
        <v>0.02</v>
      </c>
      <c r="G12" s="112">
        <v>4.71</v>
      </c>
      <c r="H12" s="112">
        <v>0.03</v>
      </c>
      <c r="I12" s="112">
        <v>44.04</v>
      </c>
      <c r="J12" s="22"/>
    </row>
    <row r="13" spans="1:10" ht="80.099999999999994" customHeight="1" thickBot="1" x14ac:dyDescent="0.75">
      <c r="A13" s="341"/>
      <c r="B13" s="302"/>
      <c r="C13" s="97" t="s">
        <v>22</v>
      </c>
      <c r="D13" s="98">
        <v>100</v>
      </c>
      <c r="E13" s="98">
        <v>100</v>
      </c>
      <c r="F13" s="98">
        <v>2.8</v>
      </c>
      <c r="G13" s="98">
        <v>3.2</v>
      </c>
      <c r="H13" s="98">
        <v>4.7</v>
      </c>
      <c r="I13" s="98">
        <v>59</v>
      </c>
      <c r="J13" s="22"/>
    </row>
    <row r="14" spans="1:10" ht="80.099999999999994" customHeight="1" thickBot="1" x14ac:dyDescent="0.75">
      <c r="A14" s="361"/>
      <c r="B14" s="302"/>
      <c r="C14" s="97" t="s">
        <v>39</v>
      </c>
      <c r="D14" s="158">
        <v>4</v>
      </c>
      <c r="E14" s="158">
        <v>4</v>
      </c>
      <c r="F14" s="158"/>
      <c r="G14" s="158"/>
      <c r="H14" s="158">
        <v>3.82</v>
      </c>
      <c r="I14" s="158">
        <v>15.6</v>
      </c>
      <c r="J14" s="22"/>
    </row>
    <row r="15" spans="1:10" ht="80.099999999999994" customHeight="1" thickBot="1" x14ac:dyDescent="0.75">
      <c r="A15" s="300"/>
      <c r="B15" s="300"/>
      <c r="C15" s="300"/>
      <c r="D15" s="300"/>
      <c r="E15" s="300"/>
      <c r="F15" s="101">
        <f>SUM(F11:F14)</f>
        <v>4.4399999999999995</v>
      </c>
      <c r="G15" s="101">
        <f>SUM(G11:G14)</f>
        <v>8.81</v>
      </c>
      <c r="H15" s="101">
        <f>SUM(H11:H14)</f>
        <v>17.71</v>
      </c>
      <c r="I15" s="101">
        <f>SUM(I11:I14)</f>
        <v>171.29</v>
      </c>
      <c r="J15" s="22"/>
    </row>
    <row r="16" spans="1:10" ht="80.099999999999994" customHeight="1" thickBot="1" x14ac:dyDescent="0.3">
      <c r="A16" s="253" t="s">
        <v>50</v>
      </c>
      <c r="B16" s="256" t="s">
        <v>369</v>
      </c>
      <c r="C16" s="110" t="s">
        <v>12</v>
      </c>
      <c r="D16" s="103">
        <v>25</v>
      </c>
      <c r="E16" s="103">
        <v>25</v>
      </c>
      <c r="F16" s="103">
        <v>1.77</v>
      </c>
      <c r="G16" s="103">
        <v>0.27</v>
      </c>
      <c r="H16" s="103">
        <v>11.6</v>
      </c>
      <c r="I16" s="103">
        <v>57.25</v>
      </c>
      <c r="J16" s="22"/>
    </row>
    <row r="17" spans="1:10" ht="80.099999999999994" customHeight="1" thickBot="1" x14ac:dyDescent="0.75">
      <c r="A17" s="288"/>
      <c r="B17" s="320"/>
      <c r="C17" s="320"/>
      <c r="D17" s="320"/>
      <c r="E17" s="320"/>
      <c r="F17" s="321"/>
      <c r="G17" s="321"/>
      <c r="H17" s="321"/>
      <c r="I17" s="322"/>
      <c r="J17" s="22"/>
    </row>
    <row r="18" spans="1:10" ht="80.099999999999994" customHeight="1" thickBot="1" x14ac:dyDescent="0.75">
      <c r="A18" s="340" t="s">
        <v>46</v>
      </c>
      <c r="B18" s="302">
        <v>150</v>
      </c>
      <c r="C18" s="97" t="s">
        <v>38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  <c r="J18" s="22"/>
    </row>
    <row r="19" spans="1:10" ht="80.099999999999994" customHeight="1" thickBot="1" x14ac:dyDescent="0.75">
      <c r="A19" s="341"/>
      <c r="B19" s="302"/>
      <c r="C19" s="97" t="s">
        <v>22</v>
      </c>
      <c r="D19" s="98">
        <v>100</v>
      </c>
      <c r="E19" s="98">
        <v>100</v>
      </c>
      <c r="F19" s="98">
        <v>2.8</v>
      </c>
      <c r="G19" s="98">
        <v>3.2</v>
      </c>
      <c r="H19" s="98">
        <v>4.7</v>
      </c>
      <c r="I19" s="98">
        <v>59</v>
      </c>
      <c r="J19" s="22"/>
    </row>
    <row r="20" spans="1:10" ht="80.099999999999994" customHeight="1" thickBot="1" x14ac:dyDescent="0.75">
      <c r="A20" s="361"/>
      <c r="B20" s="302"/>
      <c r="C20" s="97" t="s">
        <v>13</v>
      </c>
      <c r="D20" s="158">
        <v>10</v>
      </c>
      <c r="E20" s="158">
        <v>10</v>
      </c>
      <c r="F20" s="158"/>
      <c r="G20" s="158"/>
      <c r="H20" s="158">
        <v>9.5500000000000007</v>
      </c>
      <c r="I20" s="158">
        <v>39</v>
      </c>
      <c r="J20" s="22"/>
    </row>
    <row r="21" spans="1:10" ht="80.099999999999994" customHeight="1" thickBot="1" x14ac:dyDescent="0.75">
      <c r="A21" s="300"/>
      <c r="B21" s="300"/>
      <c r="C21" s="300"/>
      <c r="D21" s="300"/>
      <c r="E21" s="300"/>
      <c r="F21" s="101">
        <f>SUM(F18:F20)</f>
        <v>2.8</v>
      </c>
      <c r="G21" s="101">
        <f>SUM(G18:G20)</f>
        <v>3.2</v>
      </c>
      <c r="H21" s="101">
        <f>SUM(H18:H20)</f>
        <v>14.89</v>
      </c>
      <c r="I21" s="101">
        <f>SUM(I18:I20)</f>
        <v>100.94</v>
      </c>
      <c r="J21" s="22"/>
    </row>
    <row r="22" spans="1:10" ht="80.099999999999994" customHeight="1" thickBot="1" x14ac:dyDescent="0.75">
      <c r="A22" s="315" t="s">
        <v>28</v>
      </c>
      <c r="B22" s="316"/>
      <c r="C22" s="316"/>
      <c r="D22" s="316"/>
      <c r="E22" s="317"/>
      <c r="F22" s="101">
        <f>F9+F15+F17+F21</f>
        <v>7.879999999999999</v>
      </c>
      <c r="G22" s="101">
        <f>G15+G17+G21</f>
        <v>12.010000000000002</v>
      </c>
      <c r="H22" s="101">
        <f>H9+H15+H17+H21</f>
        <v>43.120000000000005</v>
      </c>
      <c r="I22" s="101">
        <f>I9+I15+I17+I21</f>
        <v>319.90999999999997</v>
      </c>
      <c r="J22" s="22"/>
    </row>
    <row r="23" spans="1:10" ht="80.099999999999994" customHeight="1" thickBot="1" x14ac:dyDescent="0.75">
      <c r="A23" s="408"/>
      <c r="B23" s="408"/>
      <c r="C23" s="408"/>
      <c r="D23" s="408"/>
      <c r="E23" s="408"/>
      <c r="F23" s="408"/>
      <c r="G23" s="408"/>
      <c r="H23" s="408"/>
      <c r="I23" s="408"/>
      <c r="J23" s="22"/>
    </row>
    <row r="24" spans="1:10" ht="80.099999999999994" customHeight="1" thickBot="1" x14ac:dyDescent="0.75">
      <c r="A24" s="95" t="s">
        <v>89</v>
      </c>
      <c r="B24" s="96">
        <v>125</v>
      </c>
      <c r="C24" s="97" t="s">
        <v>287</v>
      </c>
      <c r="D24" s="111">
        <v>125</v>
      </c>
      <c r="E24" s="111">
        <v>125</v>
      </c>
      <c r="F24" s="111"/>
      <c r="G24" s="111"/>
      <c r="H24" s="111">
        <v>8.75</v>
      </c>
      <c r="I24" s="111">
        <v>35</v>
      </c>
      <c r="J24" s="22"/>
    </row>
    <row r="25" spans="1:10" ht="80.099999999999994" customHeight="1" thickBot="1" x14ac:dyDescent="0.3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  <c r="J25" s="22"/>
    </row>
    <row r="26" spans="1:10" ht="80.099999999999994" customHeight="1" thickBot="1" x14ac:dyDescent="0.75">
      <c r="A26" s="301" t="s">
        <v>85</v>
      </c>
      <c r="B26" s="324" t="s">
        <v>34</v>
      </c>
      <c r="C26" s="97" t="s">
        <v>19</v>
      </c>
      <c r="D26" s="265">
        <v>40</v>
      </c>
      <c r="E26" s="265">
        <v>28</v>
      </c>
      <c r="F26" s="265">
        <v>0.5</v>
      </c>
      <c r="G26" s="265">
        <v>0.11</v>
      </c>
      <c r="H26" s="265">
        <v>4.5599999999999996</v>
      </c>
      <c r="I26" s="265">
        <v>22.4</v>
      </c>
      <c r="J26" s="22"/>
    </row>
    <row r="27" spans="1:10" ht="80.099999999999994" customHeight="1" thickBot="1" x14ac:dyDescent="0.75">
      <c r="A27" s="301"/>
      <c r="B27" s="324"/>
      <c r="C27" s="97" t="s">
        <v>42</v>
      </c>
      <c r="D27" s="265">
        <v>60</v>
      </c>
      <c r="E27" s="265">
        <v>42</v>
      </c>
      <c r="F27" s="265">
        <v>8.4</v>
      </c>
      <c r="G27" s="265">
        <v>4.82</v>
      </c>
      <c r="H27" s="265">
        <v>82</v>
      </c>
      <c r="I27" s="265">
        <v>70.56</v>
      </c>
      <c r="J27" s="22"/>
    </row>
    <row r="28" spans="1:10" ht="80.099999999999994" customHeight="1" thickBot="1" x14ac:dyDescent="0.75">
      <c r="A28" s="301"/>
      <c r="B28" s="324"/>
      <c r="C28" s="97" t="s">
        <v>41</v>
      </c>
      <c r="D28" s="98">
        <v>15</v>
      </c>
      <c r="E28" s="98">
        <v>12</v>
      </c>
      <c r="F28" s="98">
        <v>0.03</v>
      </c>
      <c r="G28" s="98"/>
      <c r="H28" s="98">
        <v>0.87</v>
      </c>
      <c r="I28" s="98">
        <v>4.0999999999999996</v>
      </c>
      <c r="J28" s="22"/>
    </row>
    <row r="29" spans="1:10" ht="80.099999999999994" customHeight="1" thickBot="1" x14ac:dyDescent="0.75">
      <c r="A29" s="301"/>
      <c r="B29" s="324"/>
      <c r="C29" s="97" t="s">
        <v>78</v>
      </c>
      <c r="D29" s="98">
        <v>5</v>
      </c>
      <c r="E29" s="98">
        <v>5</v>
      </c>
      <c r="F29" s="98">
        <v>0.46</v>
      </c>
      <c r="G29" s="98">
        <v>0.05</v>
      </c>
      <c r="H29" s="98">
        <v>3.48</v>
      </c>
      <c r="I29" s="98">
        <v>15.85</v>
      </c>
      <c r="J29" s="22"/>
    </row>
    <row r="30" spans="1:10" ht="80.099999999999994" customHeight="1" thickBot="1" x14ac:dyDescent="0.75">
      <c r="A30" s="301"/>
      <c r="B30" s="324"/>
      <c r="C30" s="114" t="s">
        <v>20</v>
      </c>
      <c r="D30" s="98">
        <v>10</v>
      </c>
      <c r="E30" s="98">
        <v>8</v>
      </c>
      <c r="F30" s="98">
        <v>0.11</v>
      </c>
      <c r="G30" s="98"/>
      <c r="H30" s="98">
        <v>0.73</v>
      </c>
      <c r="I30" s="98">
        <v>3.3</v>
      </c>
      <c r="J30" s="22"/>
    </row>
    <row r="31" spans="1:10" ht="80.099999999999994" customHeight="1" thickBot="1" x14ac:dyDescent="0.75">
      <c r="A31" s="300"/>
      <c r="B31" s="300"/>
      <c r="C31" s="300"/>
      <c r="D31" s="300"/>
      <c r="E31" s="300"/>
      <c r="F31" s="101">
        <f>SUM(F26:F30)</f>
        <v>9.5</v>
      </c>
      <c r="G31" s="101">
        <f t="shared" ref="G31:I31" si="0">SUM(G26:G30)</f>
        <v>4.9800000000000004</v>
      </c>
      <c r="H31" s="101">
        <f t="shared" si="0"/>
        <v>91.640000000000015</v>
      </c>
      <c r="I31" s="101">
        <f t="shared" si="0"/>
        <v>116.21</v>
      </c>
      <c r="J31" s="22"/>
    </row>
    <row r="32" spans="1:10" ht="80.099999999999994" customHeight="1" thickBot="1" x14ac:dyDescent="0.75">
      <c r="A32" s="405" t="s">
        <v>119</v>
      </c>
      <c r="B32" s="295">
        <v>150</v>
      </c>
      <c r="C32" s="97" t="s">
        <v>19</v>
      </c>
      <c r="D32" s="111">
        <v>150</v>
      </c>
      <c r="E32" s="111">
        <v>105</v>
      </c>
      <c r="F32" s="111">
        <v>2.1</v>
      </c>
      <c r="G32" s="111">
        <v>0.42</v>
      </c>
      <c r="H32" s="111">
        <v>19.98</v>
      </c>
      <c r="I32" s="111">
        <v>84</v>
      </c>
      <c r="J32" s="22"/>
    </row>
    <row r="33" spans="1:10" ht="80.099999999999994" customHeight="1" thickBot="1" x14ac:dyDescent="0.75">
      <c r="A33" s="406"/>
      <c r="B33" s="352"/>
      <c r="C33" s="97" t="s">
        <v>11</v>
      </c>
      <c r="D33" s="112">
        <v>6</v>
      </c>
      <c r="E33" s="112">
        <v>6</v>
      </c>
      <c r="F33" s="112">
        <v>0.02</v>
      </c>
      <c r="G33" s="112">
        <v>4.71</v>
      </c>
      <c r="H33" s="112">
        <v>0.03</v>
      </c>
      <c r="I33" s="112">
        <v>44.04</v>
      </c>
      <c r="J33" s="22"/>
    </row>
    <row r="34" spans="1:10" ht="80.099999999999994" customHeight="1" thickBot="1" x14ac:dyDescent="0.3">
      <c r="A34" s="406"/>
      <c r="B34" s="352"/>
      <c r="C34" s="114" t="s">
        <v>18</v>
      </c>
      <c r="D34" s="103">
        <v>35</v>
      </c>
      <c r="E34" s="103">
        <v>35</v>
      </c>
      <c r="F34" s="103">
        <v>7</v>
      </c>
      <c r="G34" s="103">
        <v>3.91</v>
      </c>
      <c r="H34" s="103"/>
      <c r="I34" s="103">
        <v>58.8</v>
      </c>
      <c r="J34" s="22"/>
    </row>
    <row r="35" spans="1:10" ht="80.099999999999994" customHeight="1" thickBot="1" x14ac:dyDescent="0.3">
      <c r="A35" s="406"/>
      <c r="B35" s="352"/>
      <c r="C35" s="114" t="s">
        <v>288</v>
      </c>
      <c r="D35" s="112">
        <v>4</v>
      </c>
      <c r="E35" s="112">
        <v>4</v>
      </c>
      <c r="F35" s="112"/>
      <c r="G35" s="112">
        <v>3.76</v>
      </c>
      <c r="H35" s="112"/>
      <c r="I35" s="112">
        <v>34.92</v>
      </c>
      <c r="J35" s="22"/>
    </row>
    <row r="36" spans="1:10" ht="80.099999999999994" customHeight="1" thickBot="1" x14ac:dyDescent="0.3">
      <c r="A36" s="406"/>
      <c r="B36" s="352"/>
      <c r="C36" s="114" t="s">
        <v>40</v>
      </c>
      <c r="D36" s="112">
        <v>30</v>
      </c>
      <c r="E36" s="112">
        <v>30</v>
      </c>
      <c r="F36" s="112">
        <v>0.84</v>
      </c>
      <c r="G36" s="112">
        <v>0.96</v>
      </c>
      <c r="H36" s="112">
        <v>1.41</v>
      </c>
      <c r="I36" s="112">
        <v>17.7</v>
      </c>
      <c r="J36" s="22"/>
    </row>
    <row r="37" spans="1:10" ht="80.099999999999994" customHeight="1" thickBot="1" x14ac:dyDescent="0.3">
      <c r="A37" s="406"/>
      <c r="B37" s="352"/>
      <c r="C37" s="114" t="s">
        <v>20</v>
      </c>
      <c r="D37" s="112">
        <v>10</v>
      </c>
      <c r="E37" s="112">
        <v>8</v>
      </c>
      <c r="F37" s="112">
        <v>0.16</v>
      </c>
      <c r="G37" s="112"/>
      <c r="H37" s="112">
        <v>0.8</v>
      </c>
      <c r="I37" s="112">
        <v>3.36</v>
      </c>
      <c r="J37" s="22"/>
    </row>
    <row r="38" spans="1:10" ht="80.099999999999994" customHeight="1" thickBot="1" x14ac:dyDescent="0.3">
      <c r="A38" s="407"/>
      <c r="B38" s="353"/>
      <c r="C38" s="114" t="s">
        <v>51</v>
      </c>
      <c r="D38" s="112">
        <v>4</v>
      </c>
      <c r="E38" s="112">
        <v>3.48</v>
      </c>
      <c r="F38" s="112">
        <v>0.64</v>
      </c>
      <c r="G38" s="112">
        <v>1.03</v>
      </c>
      <c r="H38" s="112">
        <v>0.01</v>
      </c>
      <c r="I38" s="112">
        <v>11.5</v>
      </c>
      <c r="J38" s="22"/>
    </row>
    <row r="39" spans="1:10" ht="80.099999999999994" customHeight="1" thickBot="1" x14ac:dyDescent="0.75">
      <c r="A39" s="300"/>
      <c r="B39" s="300"/>
      <c r="C39" s="300"/>
      <c r="D39" s="300"/>
      <c r="E39" s="300"/>
      <c r="F39" s="101">
        <f>SUM(F32:F38)</f>
        <v>10.760000000000002</v>
      </c>
      <c r="G39" s="101">
        <f t="shared" ref="G39:I39" si="1">SUM(G32:G38)</f>
        <v>14.789999999999997</v>
      </c>
      <c r="H39" s="101">
        <f t="shared" si="1"/>
        <v>22.230000000000004</v>
      </c>
      <c r="I39" s="101">
        <f t="shared" si="1"/>
        <v>254.32</v>
      </c>
      <c r="J39" s="22"/>
    </row>
    <row r="40" spans="1:10" ht="80.099999999999994" customHeight="1" thickBot="1" x14ac:dyDescent="0.75">
      <c r="A40" s="291" t="s">
        <v>43</v>
      </c>
      <c r="B40" s="295">
        <v>150</v>
      </c>
      <c r="C40" s="97" t="s">
        <v>267</v>
      </c>
      <c r="D40" s="98">
        <v>8</v>
      </c>
      <c r="E40" s="98">
        <v>8</v>
      </c>
      <c r="F40" s="98">
        <v>0.18</v>
      </c>
      <c r="G40" s="98">
        <v>0.22</v>
      </c>
      <c r="H40" s="98">
        <v>3.84</v>
      </c>
      <c r="I40" s="98">
        <v>15.92</v>
      </c>
      <c r="J40" s="22"/>
    </row>
    <row r="41" spans="1:10" ht="80.099999999999994" customHeight="1" thickBot="1" x14ac:dyDescent="0.75">
      <c r="A41" s="353"/>
      <c r="B41" s="353"/>
      <c r="C41" s="97" t="s">
        <v>39</v>
      </c>
      <c r="D41" s="158">
        <v>10</v>
      </c>
      <c r="E41" s="158">
        <v>10</v>
      </c>
      <c r="F41" s="158"/>
      <c r="G41" s="158"/>
      <c r="H41" s="158">
        <v>9.5500000000000007</v>
      </c>
      <c r="I41" s="158">
        <v>39</v>
      </c>
      <c r="J41" s="22"/>
    </row>
    <row r="42" spans="1:10" ht="80.099999999999994" customHeight="1" thickBot="1" x14ac:dyDescent="0.75">
      <c r="A42" s="300"/>
      <c r="B42" s="300"/>
      <c r="C42" s="300"/>
      <c r="D42" s="300"/>
      <c r="E42" s="300"/>
      <c r="F42" s="101">
        <f>SUM(F40:F41)</f>
        <v>0.18</v>
      </c>
      <c r="G42" s="101">
        <f>SUM(G40:G41)</f>
        <v>0.22</v>
      </c>
      <c r="H42" s="101">
        <f>SUM(H40:H41)</f>
        <v>13.39</v>
      </c>
      <c r="I42" s="101">
        <f>SUM(I40:I41)</f>
        <v>54.92</v>
      </c>
      <c r="J42" s="22"/>
    </row>
    <row r="43" spans="1:10" ht="80.099999999999994" customHeight="1" thickBot="1" x14ac:dyDescent="0.75">
      <c r="A43" s="106" t="s">
        <v>44</v>
      </c>
      <c r="B43" s="104">
        <v>25</v>
      </c>
      <c r="C43" s="97" t="s">
        <v>23</v>
      </c>
      <c r="D43" s="98">
        <v>25</v>
      </c>
      <c r="E43" s="98">
        <v>25</v>
      </c>
      <c r="F43" s="98">
        <v>1.3</v>
      </c>
      <c r="G43" s="98">
        <v>0.3</v>
      </c>
      <c r="H43" s="98">
        <v>11.07</v>
      </c>
      <c r="I43" s="98">
        <v>53.5</v>
      </c>
      <c r="J43" s="22"/>
    </row>
    <row r="44" spans="1:10" ht="80.099999999999994" customHeight="1" thickBot="1" x14ac:dyDescent="0.75">
      <c r="A44" s="315" t="s">
        <v>27</v>
      </c>
      <c r="B44" s="316"/>
      <c r="C44" s="316"/>
      <c r="D44" s="316"/>
      <c r="E44" s="317"/>
      <c r="F44" s="101">
        <f>SUM(F31:F43)</f>
        <v>32.68</v>
      </c>
      <c r="G44" s="101">
        <f>G31+G39+G43</f>
        <v>20.069999999999997</v>
      </c>
      <c r="H44" s="101">
        <f>H31+H39+H42+H43</f>
        <v>138.33000000000001</v>
      </c>
      <c r="I44" s="101">
        <f>I31+I39+I42+I43</f>
        <v>478.95</v>
      </c>
      <c r="J44" s="22"/>
    </row>
    <row r="45" spans="1:10" ht="80.099999999999994" customHeight="1" thickBot="1" x14ac:dyDescent="0.3">
      <c r="A45" s="315" t="s">
        <v>24</v>
      </c>
      <c r="B45" s="316"/>
      <c r="C45" s="316"/>
      <c r="D45" s="316"/>
      <c r="E45" s="316"/>
      <c r="F45" s="316"/>
      <c r="G45" s="316"/>
      <c r="H45" s="316"/>
      <c r="I45" s="317"/>
      <c r="J45" s="22"/>
    </row>
    <row r="46" spans="1:10" ht="80.099999999999994" customHeight="1" thickBot="1" x14ac:dyDescent="0.3">
      <c r="A46" s="291" t="s">
        <v>127</v>
      </c>
      <c r="B46" s="295">
        <v>150</v>
      </c>
      <c r="C46" s="110" t="s">
        <v>289</v>
      </c>
      <c r="D46" s="111">
        <v>25</v>
      </c>
      <c r="E46" s="111">
        <v>25</v>
      </c>
      <c r="F46" s="111">
        <v>1.95</v>
      </c>
      <c r="G46" s="111">
        <v>0.35</v>
      </c>
      <c r="H46" s="111">
        <v>16.899999999999999</v>
      </c>
      <c r="I46" s="111">
        <v>80.5</v>
      </c>
      <c r="J46" s="22"/>
    </row>
    <row r="47" spans="1:10" ht="80.099999999999994" customHeight="1" thickBot="1" x14ac:dyDescent="0.3">
      <c r="A47" s="352"/>
      <c r="B47" s="352"/>
      <c r="C47" s="114" t="s">
        <v>40</v>
      </c>
      <c r="D47" s="112">
        <v>100</v>
      </c>
      <c r="E47" s="112">
        <v>100</v>
      </c>
      <c r="F47" s="112">
        <v>2.8</v>
      </c>
      <c r="G47" s="112">
        <v>3.2</v>
      </c>
      <c r="H47" s="112">
        <v>4.7</v>
      </c>
      <c r="I47" s="112">
        <v>59</v>
      </c>
      <c r="J47" s="22"/>
    </row>
    <row r="48" spans="1:10" ht="80.099999999999994" customHeight="1" thickBot="1" x14ac:dyDescent="0.75">
      <c r="A48" s="352"/>
      <c r="B48" s="352"/>
      <c r="C48" s="97" t="s">
        <v>39</v>
      </c>
      <c r="D48" s="112">
        <v>3</v>
      </c>
      <c r="E48" s="112">
        <v>3</v>
      </c>
      <c r="F48" s="112"/>
      <c r="G48" s="112"/>
      <c r="H48" s="112">
        <v>2.86</v>
      </c>
      <c r="I48" s="112">
        <v>11.7</v>
      </c>
      <c r="J48" s="22"/>
    </row>
    <row r="49" spans="1:10" ht="80.099999999999994" customHeight="1" thickBot="1" x14ac:dyDescent="0.75">
      <c r="A49" s="353"/>
      <c r="B49" s="353"/>
      <c r="C49" s="97" t="s">
        <v>11</v>
      </c>
      <c r="D49" s="112">
        <v>6</v>
      </c>
      <c r="E49" s="112">
        <v>6</v>
      </c>
      <c r="F49" s="112">
        <v>0.02</v>
      </c>
      <c r="G49" s="112">
        <v>4.71</v>
      </c>
      <c r="H49" s="112">
        <v>0.03</v>
      </c>
      <c r="I49" s="112">
        <v>44.04</v>
      </c>
      <c r="J49" s="22"/>
    </row>
    <row r="50" spans="1:10" ht="80.099999999999994" customHeight="1" thickBot="1" x14ac:dyDescent="0.75">
      <c r="A50" s="300"/>
      <c r="B50" s="300"/>
      <c r="C50" s="300"/>
      <c r="D50" s="300"/>
      <c r="E50" s="300"/>
      <c r="F50" s="101">
        <f>SUM(F46:F49)</f>
        <v>4.7699999999999996</v>
      </c>
      <c r="G50" s="101">
        <f t="shared" ref="G50:I50" si="2">SUM(G46:G49)</f>
        <v>8.26</v>
      </c>
      <c r="H50" s="101">
        <f t="shared" si="2"/>
        <v>24.49</v>
      </c>
      <c r="I50" s="101">
        <f t="shared" si="2"/>
        <v>195.23999999999998</v>
      </c>
      <c r="J50" s="22"/>
    </row>
    <row r="51" spans="1:10" ht="80.099999999999994" customHeight="1" thickBot="1" x14ac:dyDescent="0.75">
      <c r="A51" s="409" t="s">
        <v>87</v>
      </c>
      <c r="B51" s="307">
        <v>150</v>
      </c>
      <c r="C51" s="97" t="s">
        <v>33</v>
      </c>
      <c r="D51" s="259">
        <v>5.9999999999999995E-4</v>
      </c>
      <c r="E51" s="259">
        <v>5.9999999999999995E-4</v>
      </c>
      <c r="F51" s="98"/>
      <c r="G51" s="98"/>
      <c r="H51" s="98"/>
      <c r="I51" s="98"/>
      <c r="J51" s="22"/>
    </row>
    <row r="52" spans="1:10" ht="80.099999999999994" customHeight="1" thickBot="1" x14ac:dyDescent="0.75">
      <c r="A52" s="410"/>
      <c r="B52" s="342"/>
      <c r="C52" s="97" t="s">
        <v>40</v>
      </c>
      <c r="D52" s="267">
        <v>110</v>
      </c>
      <c r="E52" s="267">
        <v>110</v>
      </c>
      <c r="F52" s="267">
        <v>3.08</v>
      </c>
      <c r="G52" s="267">
        <v>3.52</v>
      </c>
      <c r="H52" s="267">
        <v>5.17</v>
      </c>
      <c r="I52" s="267">
        <v>64.900000000000006</v>
      </c>
      <c r="J52" s="22"/>
    </row>
    <row r="53" spans="1:10" ht="80.099999999999994" customHeight="1" thickBot="1" x14ac:dyDescent="0.75">
      <c r="A53" s="411"/>
      <c r="B53" s="374"/>
      <c r="C53" s="97" t="s">
        <v>39</v>
      </c>
      <c r="D53" s="158">
        <v>10</v>
      </c>
      <c r="E53" s="158">
        <v>10</v>
      </c>
      <c r="F53" s="158"/>
      <c r="G53" s="158"/>
      <c r="H53" s="158">
        <v>9.5500000000000007</v>
      </c>
      <c r="I53" s="158">
        <v>39</v>
      </c>
      <c r="J53" s="22"/>
    </row>
    <row r="54" spans="1:10" ht="80.099999999999994" customHeight="1" thickBot="1" x14ac:dyDescent="0.75">
      <c r="A54" s="300"/>
      <c r="B54" s="300"/>
      <c r="C54" s="300"/>
      <c r="D54" s="300"/>
      <c r="E54" s="300"/>
      <c r="F54" s="101">
        <f>SUM(F51:F53)</f>
        <v>3.08</v>
      </c>
      <c r="G54" s="101">
        <f>SUM(G51:G53)</f>
        <v>3.52</v>
      </c>
      <c r="H54" s="101">
        <f>SUM(H51:H53)</f>
        <v>14.72</v>
      </c>
      <c r="I54" s="101">
        <f>SUM(I51:I53)</f>
        <v>103.9</v>
      </c>
      <c r="J54" s="22"/>
    </row>
    <row r="55" spans="1:10" ht="80.099999999999994" customHeight="1" thickBot="1" x14ac:dyDescent="0.3">
      <c r="A55" s="108" t="s">
        <v>128</v>
      </c>
      <c r="B55" s="109">
        <v>25</v>
      </c>
      <c r="C55" s="110" t="s">
        <v>12</v>
      </c>
      <c r="D55" s="111">
        <v>25</v>
      </c>
      <c r="E55" s="111">
        <v>25</v>
      </c>
      <c r="F55" s="111">
        <v>1.77</v>
      </c>
      <c r="G55" s="111">
        <v>0.27</v>
      </c>
      <c r="H55" s="111">
        <v>11.6</v>
      </c>
      <c r="I55" s="111">
        <v>57.25</v>
      </c>
      <c r="J55" s="22"/>
    </row>
    <row r="56" spans="1:10" ht="80.099999999999994" customHeight="1" thickBot="1" x14ac:dyDescent="0.75">
      <c r="A56" s="314" t="s">
        <v>29</v>
      </c>
      <c r="B56" s="314"/>
      <c r="C56" s="314"/>
      <c r="D56" s="314"/>
      <c r="E56" s="314"/>
      <c r="F56" s="101">
        <f>F50+F54+F55</f>
        <v>9.6199999999999992</v>
      </c>
      <c r="G56" s="266">
        <f t="shared" ref="G56:I56" si="3">G50+G54+G55</f>
        <v>12.049999999999999</v>
      </c>
      <c r="H56" s="266">
        <f t="shared" si="3"/>
        <v>50.81</v>
      </c>
      <c r="I56" s="266">
        <f t="shared" si="3"/>
        <v>356.39</v>
      </c>
      <c r="J56" s="22"/>
    </row>
    <row r="57" spans="1:10" ht="80.099999999999994" customHeight="1" thickBot="1" x14ac:dyDescent="0.75">
      <c r="A57" s="314" t="s">
        <v>30</v>
      </c>
      <c r="B57" s="314"/>
      <c r="C57" s="314"/>
      <c r="D57" s="314"/>
      <c r="E57" s="314"/>
      <c r="F57" s="101">
        <f>F22+F44+F56</f>
        <v>50.18</v>
      </c>
      <c r="G57" s="101">
        <f>G22+G44+G56</f>
        <v>44.129999999999995</v>
      </c>
      <c r="H57" s="101">
        <f>H22+H24+H44+H56</f>
        <v>241.01000000000002</v>
      </c>
      <c r="I57" s="101">
        <f>I22+I24+I44+I56</f>
        <v>1190.25</v>
      </c>
      <c r="J57" s="22"/>
    </row>
    <row r="58" spans="1:10" ht="59.25" x14ac:dyDescent="0.75">
      <c r="A58" s="115"/>
      <c r="B58" s="115"/>
      <c r="C58" s="116"/>
      <c r="D58" s="117"/>
      <c r="E58" s="117"/>
      <c r="F58" s="117"/>
      <c r="G58" s="117"/>
      <c r="H58" s="117"/>
      <c r="I58" s="117"/>
    </row>
    <row r="59" spans="1:10" ht="26.25" x14ac:dyDescent="0.4">
      <c r="A59" s="7"/>
      <c r="B59" s="7"/>
      <c r="C59" s="8"/>
      <c r="D59" s="9"/>
      <c r="E59" s="9"/>
      <c r="F59" s="9"/>
      <c r="G59" s="9"/>
      <c r="H59" s="9"/>
      <c r="I59" s="9"/>
    </row>
    <row r="60" spans="1:10" ht="26.25" x14ac:dyDescent="0.4">
      <c r="A60" s="7"/>
      <c r="B60" s="7"/>
      <c r="C60" s="8"/>
      <c r="D60" s="9"/>
      <c r="E60" s="9"/>
      <c r="F60" s="9"/>
      <c r="G60" s="9"/>
      <c r="H60" s="9"/>
      <c r="I60" s="9"/>
    </row>
  </sheetData>
  <mergeCells count="33">
    <mergeCell ref="A51:A53"/>
    <mergeCell ref="B51:B53"/>
    <mergeCell ref="A54:E54"/>
    <mergeCell ref="A56:E56"/>
    <mergeCell ref="A57:E57"/>
    <mergeCell ref="A50:E50"/>
    <mergeCell ref="A39:E39"/>
    <mergeCell ref="A42:E42"/>
    <mergeCell ref="A18:A20"/>
    <mergeCell ref="B18:B20"/>
    <mergeCell ref="A21:E21"/>
    <mergeCell ref="A22:E22"/>
    <mergeCell ref="A23:I23"/>
    <mergeCell ref="A44:E44"/>
    <mergeCell ref="A45:I45"/>
    <mergeCell ref="A26:A30"/>
    <mergeCell ref="B26:B30"/>
    <mergeCell ref="A31:E31"/>
    <mergeCell ref="A46:A49"/>
    <mergeCell ref="B46:B49"/>
    <mergeCell ref="A40:A41"/>
    <mergeCell ref="G4:H4"/>
    <mergeCell ref="A32:A38"/>
    <mergeCell ref="B32:B38"/>
    <mergeCell ref="B40:B41"/>
    <mergeCell ref="A25:I25"/>
    <mergeCell ref="A6:I6"/>
    <mergeCell ref="A10:I10"/>
    <mergeCell ref="A11:A14"/>
    <mergeCell ref="B11:B14"/>
    <mergeCell ref="A15:E15"/>
    <mergeCell ref="A8:I8"/>
    <mergeCell ref="A17:I17"/>
  </mergeCells>
  <pageMargins left="0.7" right="0.7" top="0.75" bottom="0.75" header="0.3" footer="0.3"/>
  <pageSetup paperSize="9" scale="16" orientation="portrait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59"/>
  <sheetViews>
    <sheetView view="pageBreakPreview" topLeftCell="A52" zoomScale="29" zoomScaleNormal="89" zoomScaleSheetLayoutView="29" workbookViewId="0">
      <selection activeCell="A4" sqref="A4"/>
    </sheetView>
  </sheetViews>
  <sheetFormatPr defaultRowHeight="15" x14ac:dyDescent="0.25"/>
  <cols>
    <col min="1" max="1" width="115.7109375" style="5" customWidth="1"/>
    <col min="2" max="2" width="40.7109375" style="5" customWidth="1"/>
    <col min="3" max="3" width="98.140625" customWidth="1"/>
    <col min="4" max="8" width="40.7109375" style="4" customWidth="1"/>
    <col min="9" max="9" width="54.140625" style="4" customWidth="1"/>
  </cols>
  <sheetData>
    <row r="3" spans="1:9" ht="92.25" x14ac:dyDescent="0.7">
      <c r="A3" s="89"/>
      <c r="B3" s="90"/>
      <c r="C3" s="86" t="s">
        <v>198</v>
      </c>
      <c r="D3" s="91"/>
      <c r="E3" s="91"/>
      <c r="F3" s="91"/>
      <c r="G3" s="91"/>
      <c r="H3" s="91"/>
      <c r="I3" s="92" t="s">
        <v>338</v>
      </c>
    </row>
    <row r="4" spans="1:9" ht="65.25" thickBot="1" x14ac:dyDescent="0.95">
      <c r="A4" s="204"/>
      <c r="B4" s="93"/>
      <c r="C4" s="91" t="s">
        <v>226</v>
      </c>
      <c r="D4" s="91"/>
      <c r="E4" s="91"/>
      <c r="F4" s="91"/>
      <c r="G4" s="312" t="s">
        <v>268</v>
      </c>
      <c r="H4" s="313"/>
      <c r="I4" s="91"/>
    </row>
    <row r="5" spans="1:9" ht="175.5" customHeight="1" thickBot="1" x14ac:dyDescent="0.3">
      <c r="A5" s="71" t="s">
        <v>0</v>
      </c>
      <c r="B5" s="71" t="s">
        <v>1</v>
      </c>
      <c r="C5" s="71" t="s">
        <v>2</v>
      </c>
      <c r="D5" s="71" t="s">
        <v>3</v>
      </c>
      <c r="E5" s="71" t="s">
        <v>4</v>
      </c>
      <c r="F5" s="71" t="s">
        <v>5</v>
      </c>
      <c r="G5" s="71" t="s">
        <v>6</v>
      </c>
      <c r="H5" s="71" t="s">
        <v>7</v>
      </c>
      <c r="I5" s="94" t="s">
        <v>8</v>
      </c>
    </row>
    <row r="6" spans="1:9" ht="80.099999999999994" customHeight="1" thickBot="1" x14ac:dyDescent="0.3">
      <c r="A6" s="315" t="s">
        <v>9</v>
      </c>
      <c r="B6" s="316"/>
      <c r="C6" s="316"/>
      <c r="D6" s="316"/>
      <c r="E6" s="316"/>
      <c r="F6" s="316"/>
      <c r="G6" s="316"/>
      <c r="H6" s="316"/>
      <c r="I6" s="317"/>
    </row>
    <row r="7" spans="1:9" ht="80.099999999999994" customHeight="1" thickBot="1" x14ac:dyDescent="0.3">
      <c r="A7" s="239" t="s">
        <v>341</v>
      </c>
      <c r="B7" s="216">
        <v>50</v>
      </c>
      <c r="C7" s="197" t="s">
        <v>342</v>
      </c>
      <c r="D7" s="216">
        <v>5</v>
      </c>
      <c r="E7" s="218">
        <v>5</v>
      </c>
      <c r="F7" s="111">
        <v>0.2</v>
      </c>
      <c r="G7" s="111"/>
      <c r="H7" s="111">
        <v>3.4</v>
      </c>
      <c r="I7" s="111">
        <v>1.4</v>
      </c>
    </row>
    <row r="8" spans="1:9" ht="80.099999999999994" customHeight="1" thickBot="1" x14ac:dyDescent="0.3">
      <c r="A8" s="315"/>
      <c r="B8" s="318"/>
      <c r="C8" s="318"/>
      <c r="D8" s="318"/>
      <c r="E8" s="318"/>
      <c r="F8" s="318"/>
      <c r="G8" s="318"/>
      <c r="H8" s="318"/>
      <c r="I8" s="319"/>
    </row>
    <row r="9" spans="1:9" ht="80.099999999999994" customHeight="1" thickBot="1" x14ac:dyDescent="0.75">
      <c r="A9" s="95" t="s">
        <v>10</v>
      </c>
      <c r="B9" s="109">
        <v>70</v>
      </c>
      <c r="C9" s="110" t="s">
        <v>284</v>
      </c>
      <c r="D9" s="111">
        <v>70</v>
      </c>
      <c r="E9" s="111">
        <v>70</v>
      </c>
      <c r="F9" s="111">
        <v>0.5</v>
      </c>
      <c r="G9" s="111"/>
      <c r="H9" s="111">
        <v>8.18</v>
      </c>
      <c r="I9" s="111">
        <v>37.08</v>
      </c>
    </row>
    <row r="10" spans="1:9" ht="80.099999999999994" customHeight="1" thickBot="1" x14ac:dyDescent="0.75">
      <c r="A10" s="300"/>
      <c r="B10" s="300"/>
      <c r="C10" s="300"/>
      <c r="D10" s="300"/>
      <c r="E10" s="300"/>
      <c r="F10" s="300"/>
      <c r="G10" s="300"/>
      <c r="H10" s="300"/>
      <c r="I10" s="300"/>
    </row>
    <row r="11" spans="1:9" ht="80.099999999999994" customHeight="1" thickBot="1" x14ac:dyDescent="0.75">
      <c r="A11" s="303" t="s">
        <v>84</v>
      </c>
      <c r="B11" s="302">
        <v>200</v>
      </c>
      <c r="C11" s="97" t="s">
        <v>80</v>
      </c>
      <c r="D11" s="98">
        <v>20</v>
      </c>
      <c r="E11" s="98">
        <v>20</v>
      </c>
      <c r="F11" s="98">
        <v>2.16</v>
      </c>
      <c r="G11" s="98">
        <v>1.2</v>
      </c>
      <c r="H11" s="98">
        <v>12.22</v>
      </c>
      <c r="I11" s="98">
        <v>70.2</v>
      </c>
    </row>
    <row r="12" spans="1:9" ht="80.099999999999994" customHeight="1" thickBot="1" x14ac:dyDescent="0.75">
      <c r="A12" s="303"/>
      <c r="B12" s="302"/>
      <c r="C12" s="97" t="s">
        <v>11</v>
      </c>
      <c r="D12" s="98">
        <v>5</v>
      </c>
      <c r="E12" s="98">
        <v>5</v>
      </c>
      <c r="F12" s="98">
        <v>0.02</v>
      </c>
      <c r="G12" s="98">
        <v>3.92</v>
      </c>
      <c r="H12" s="98">
        <v>0.02</v>
      </c>
      <c r="I12" s="98">
        <v>36.700000000000003</v>
      </c>
    </row>
    <row r="13" spans="1:9" ht="80.099999999999994" customHeight="1" thickBot="1" x14ac:dyDescent="0.75">
      <c r="A13" s="303"/>
      <c r="B13" s="302"/>
      <c r="C13" s="97" t="s">
        <v>22</v>
      </c>
      <c r="D13" s="98">
        <v>100</v>
      </c>
      <c r="E13" s="98">
        <v>100</v>
      </c>
      <c r="F13" s="98">
        <v>2.8</v>
      </c>
      <c r="G13" s="98">
        <v>3.2</v>
      </c>
      <c r="H13" s="98">
        <v>4.7</v>
      </c>
      <c r="I13" s="98">
        <v>59</v>
      </c>
    </row>
    <row r="14" spans="1:9" ht="80.099999999999994" customHeight="1" thickBot="1" x14ac:dyDescent="0.75">
      <c r="A14" s="303"/>
      <c r="B14" s="302"/>
      <c r="C14" s="97" t="s">
        <v>39</v>
      </c>
      <c r="D14" s="98">
        <v>3</v>
      </c>
      <c r="E14" s="98">
        <v>3</v>
      </c>
      <c r="F14" s="98"/>
      <c r="G14" s="98"/>
      <c r="H14" s="98">
        <v>2.86</v>
      </c>
      <c r="I14" s="98">
        <v>11.7</v>
      </c>
    </row>
    <row r="15" spans="1:9" ht="80.099999999999994" customHeight="1" thickBot="1" x14ac:dyDescent="0.75">
      <c r="A15" s="300"/>
      <c r="B15" s="300"/>
      <c r="C15" s="300"/>
      <c r="D15" s="300"/>
      <c r="E15" s="300"/>
      <c r="F15" s="101">
        <f>SUM(F11:F14)</f>
        <v>4.9800000000000004</v>
      </c>
      <c r="G15" s="101">
        <f t="shared" ref="G15:I15" si="0">SUM(G11:G14)</f>
        <v>8.32</v>
      </c>
      <c r="H15" s="101">
        <f t="shared" si="0"/>
        <v>19.8</v>
      </c>
      <c r="I15" s="101">
        <f t="shared" si="0"/>
        <v>177.6</v>
      </c>
    </row>
    <row r="16" spans="1:9" ht="80.099999999999994" customHeight="1" thickBot="1" x14ac:dyDescent="0.75">
      <c r="A16" s="244" t="s">
        <v>45</v>
      </c>
      <c r="B16" s="248" t="s">
        <v>364</v>
      </c>
      <c r="C16" s="163" t="s">
        <v>12</v>
      </c>
      <c r="D16" s="98">
        <v>30</v>
      </c>
      <c r="E16" s="98">
        <v>30</v>
      </c>
      <c r="F16" s="98">
        <v>2.13</v>
      </c>
      <c r="G16" s="98">
        <v>0.33</v>
      </c>
      <c r="H16" s="98">
        <v>13.9</v>
      </c>
      <c r="I16" s="98">
        <v>68.7</v>
      </c>
    </row>
    <row r="17" spans="1:9" ht="80.099999999999994" customHeight="1" thickBot="1" x14ac:dyDescent="0.75">
      <c r="A17" s="288"/>
      <c r="B17" s="320"/>
      <c r="C17" s="320"/>
      <c r="D17" s="320"/>
      <c r="E17" s="320"/>
      <c r="F17" s="321"/>
      <c r="G17" s="321"/>
      <c r="H17" s="321"/>
      <c r="I17" s="322"/>
    </row>
    <row r="18" spans="1:9" ht="80.099999999999994" customHeight="1" thickBot="1" x14ac:dyDescent="0.75">
      <c r="A18" s="303" t="s">
        <v>46</v>
      </c>
      <c r="B18" s="302">
        <v>200</v>
      </c>
      <c r="C18" s="97" t="s">
        <v>38</v>
      </c>
      <c r="D18" s="206">
        <v>1</v>
      </c>
      <c r="E18" s="206">
        <v>1</v>
      </c>
      <c r="F18" s="206"/>
      <c r="G18" s="206"/>
      <c r="H18" s="206">
        <v>0.64</v>
      </c>
      <c r="I18" s="206">
        <v>2.94</v>
      </c>
    </row>
    <row r="19" spans="1:9" ht="80.099999999999994" customHeight="1" thickBot="1" x14ac:dyDescent="0.75">
      <c r="A19" s="303"/>
      <c r="B19" s="302"/>
      <c r="C19" s="97" t="s">
        <v>22</v>
      </c>
      <c r="D19" s="158">
        <v>100</v>
      </c>
      <c r="E19" s="158">
        <v>100</v>
      </c>
      <c r="F19" s="158">
        <v>2.8</v>
      </c>
      <c r="G19" s="158">
        <v>3.2</v>
      </c>
      <c r="H19" s="158">
        <v>4.7</v>
      </c>
      <c r="I19" s="158">
        <v>59</v>
      </c>
    </row>
    <row r="20" spans="1:9" ht="80.099999999999994" customHeight="1" thickBot="1" x14ac:dyDescent="0.75">
      <c r="A20" s="303"/>
      <c r="B20" s="302"/>
      <c r="C20" s="97" t="s">
        <v>13</v>
      </c>
      <c r="D20" s="158">
        <v>12</v>
      </c>
      <c r="E20" s="158">
        <v>12</v>
      </c>
      <c r="F20" s="158"/>
      <c r="G20" s="158"/>
      <c r="H20" s="158">
        <v>11.4</v>
      </c>
      <c r="I20" s="158">
        <v>46.8</v>
      </c>
    </row>
    <row r="21" spans="1:9" ht="80.099999999999994" customHeight="1" thickBot="1" x14ac:dyDescent="0.75">
      <c r="A21" s="300"/>
      <c r="B21" s="300"/>
      <c r="C21" s="300"/>
      <c r="D21" s="300"/>
      <c r="E21" s="300"/>
      <c r="F21" s="101">
        <f>SUM(F18:F20)</f>
        <v>2.8</v>
      </c>
      <c r="G21" s="101">
        <f>SUM(G18:G20)</f>
        <v>3.2</v>
      </c>
      <c r="H21" s="101">
        <f>SUM(H18:H20)</f>
        <v>16.740000000000002</v>
      </c>
      <c r="I21" s="101">
        <f>SUM(I18:I20)</f>
        <v>108.74</v>
      </c>
    </row>
    <row r="22" spans="1:9" ht="80.099999999999994" customHeight="1" thickBot="1" x14ac:dyDescent="0.3">
      <c r="A22" s="299" t="s">
        <v>28</v>
      </c>
      <c r="B22" s="299"/>
      <c r="C22" s="299"/>
      <c r="D22" s="299"/>
      <c r="E22" s="299"/>
      <c r="F22" s="164">
        <f>F9+F15+F17+F21</f>
        <v>8.2800000000000011</v>
      </c>
      <c r="G22" s="164">
        <f>G9+G15+G17+G21</f>
        <v>11.52</v>
      </c>
      <c r="H22" s="164">
        <f>H9+H15+H17+H21</f>
        <v>44.72</v>
      </c>
      <c r="I22" s="164">
        <f>I9+I15+I17+I21</f>
        <v>323.42</v>
      </c>
    </row>
    <row r="23" spans="1:9" ht="80.099999999999994" customHeight="1" thickBot="1" x14ac:dyDescent="0.3">
      <c r="A23" s="370" t="s">
        <v>14</v>
      </c>
      <c r="B23" s="370"/>
      <c r="C23" s="370"/>
      <c r="D23" s="370"/>
      <c r="E23" s="370"/>
      <c r="F23" s="370"/>
      <c r="G23" s="370"/>
      <c r="H23" s="370"/>
      <c r="I23" s="370"/>
    </row>
    <row r="24" spans="1:9" ht="80.099999999999994" customHeight="1" thickBot="1" x14ac:dyDescent="0.75">
      <c r="A24" s="95" t="s">
        <v>89</v>
      </c>
      <c r="B24" s="96">
        <v>125</v>
      </c>
      <c r="C24" s="97" t="s">
        <v>287</v>
      </c>
      <c r="D24" s="98">
        <v>125</v>
      </c>
      <c r="E24" s="98">
        <v>125</v>
      </c>
      <c r="F24" s="98"/>
      <c r="G24" s="98"/>
      <c r="H24" s="98">
        <v>8.75</v>
      </c>
      <c r="I24" s="98">
        <v>35</v>
      </c>
    </row>
    <row r="25" spans="1:9" ht="80.099999999999994" customHeight="1" thickBot="1" x14ac:dyDescent="0.3">
      <c r="A25" s="315" t="s">
        <v>15</v>
      </c>
      <c r="B25" s="316"/>
      <c r="C25" s="316"/>
      <c r="D25" s="316"/>
      <c r="E25" s="316"/>
      <c r="F25" s="316"/>
      <c r="G25" s="316"/>
      <c r="H25" s="316"/>
      <c r="I25" s="317"/>
    </row>
    <row r="26" spans="1:9" ht="80.099999999999994" customHeight="1" thickBot="1" x14ac:dyDescent="0.75">
      <c r="A26" s="301" t="s">
        <v>85</v>
      </c>
      <c r="B26" s="324" t="s">
        <v>36</v>
      </c>
      <c r="C26" s="97" t="s">
        <v>19</v>
      </c>
      <c r="D26" s="98">
        <v>60</v>
      </c>
      <c r="E26" s="98">
        <v>42</v>
      </c>
      <c r="F26" s="98">
        <v>0.84</v>
      </c>
      <c r="G26" s="98">
        <v>0.16</v>
      </c>
      <c r="H26" s="98">
        <v>6.84</v>
      </c>
      <c r="I26" s="98">
        <v>33.6</v>
      </c>
    </row>
    <row r="27" spans="1:9" ht="80.099999999999994" customHeight="1" thickBot="1" x14ac:dyDescent="0.75">
      <c r="A27" s="301"/>
      <c r="B27" s="324"/>
      <c r="C27" s="97" t="s">
        <v>42</v>
      </c>
      <c r="D27" s="158">
        <v>36</v>
      </c>
      <c r="E27" s="158">
        <v>25</v>
      </c>
      <c r="F27" s="158">
        <v>5</v>
      </c>
      <c r="G27" s="158">
        <v>2.46</v>
      </c>
      <c r="H27" s="158"/>
      <c r="I27" s="158">
        <v>42</v>
      </c>
    </row>
    <row r="28" spans="1:9" ht="80.099999999999994" customHeight="1" thickBot="1" x14ac:dyDescent="0.75">
      <c r="A28" s="301"/>
      <c r="B28" s="324"/>
      <c r="C28" s="97" t="s">
        <v>41</v>
      </c>
      <c r="D28" s="98">
        <v>15</v>
      </c>
      <c r="E28" s="98">
        <v>12</v>
      </c>
      <c r="F28" s="98">
        <v>0.52</v>
      </c>
      <c r="G28" s="98"/>
      <c r="H28" s="98">
        <v>3.12</v>
      </c>
      <c r="I28" s="98">
        <v>15.08</v>
      </c>
    </row>
    <row r="29" spans="1:9" ht="80.099999999999994" customHeight="1" thickBot="1" x14ac:dyDescent="0.75">
      <c r="A29" s="301"/>
      <c r="B29" s="324"/>
      <c r="C29" s="97" t="s">
        <v>78</v>
      </c>
      <c r="D29" s="278">
        <v>5</v>
      </c>
      <c r="E29" s="278">
        <v>5</v>
      </c>
      <c r="F29" s="278">
        <v>0.46</v>
      </c>
      <c r="G29" s="278">
        <v>0.05</v>
      </c>
      <c r="H29" s="278">
        <v>3.48</v>
      </c>
      <c r="I29" s="278">
        <v>15.85</v>
      </c>
    </row>
    <row r="30" spans="1:9" ht="80.099999999999994" customHeight="1" thickBot="1" x14ac:dyDescent="0.75">
      <c r="A30" s="301"/>
      <c r="B30" s="324"/>
      <c r="C30" s="114" t="s">
        <v>20</v>
      </c>
      <c r="D30" s="98">
        <v>10</v>
      </c>
      <c r="E30" s="98">
        <v>8</v>
      </c>
      <c r="F30" s="98">
        <v>0.11</v>
      </c>
      <c r="G30" s="98"/>
      <c r="H30" s="98">
        <v>0.73</v>
      </c>
      <c r="I30" s="98">
        <v>3.3</v>
      </c>
    </row>
    <row r="31" spans="1:9" ht="80.099999999999994" customHeight="1" thickBot="1" x14ac:dyDescent="0.75">
      <c r="A31" s="300"/>
      <c r="B31" s="300"/>
      <c r="C31" s="300"/>
      <c r="D31" s="300"/>
      <c r="E31" s="300"/>
      <c r="F31" s="101">
        <f>SUM(F26:F30)</f>
        <v>6.93</v>
      </c>
      <c r="G31" s="101">
        <f t="shared" ref="G31:I31" si="1">SUM(G26:G30)</f>
        <v>2.67</v>
      </c>
      <c r="H31" s="101">
        <f t="shared" si="1"/>
        <v>14.170000000000002</v>
      </c>
      <c r="I31" s="101">
        <f t="shared" si="1"/>
        <v>109.82999999999998</v>
      </c>
    </row>
    <row r="32" spans="1:9" ht="80.099999999999994" customHeight="1" thickBot="1" x14ac:dyDescent="0.75">
      <c r="A32" s="301" t="s">
        <v>56</v>
      </c>
      <c r="B32" s="324" t="s">
        <v>36</v>
      </c>
      <c r="C32" s="102" t="s">
        <v>42</v>
      </c>
      <c r="D32" s="103">
        <v>38</v>
      </c>
      <c r="E32" s="103">
        <v>38</v>
      </c>
      <c r="F32" s="103">
        <v>7.6</v>
      </c>
      <c r="G32" s="103">
        <v>3.72</v>
      </c>
      <c r="H32" s="103"/>
      <c r="I32" s="103">
        <v>63.84</v>
      </c>
    </row>
    <row r="33" spans="1:9" ht="80.099999999999994" customHeight="1" thickBot="1" x14ac:dyDescent="0.75">
      <c r="A33" s="301"/>
      <c r="B33" s="324"/>
      <c r="C33" s="102" t="s">
        <v>22</v>
      </c>
      <c r="D33" s="98">
        <v>40</v>
      </c>
      <c r="E33" s="98">
        <v>40</v>
      </c>
      <c r="F33" s="98">
        <v>1.1200000000000001</v>
      </c>
      <c r="G33" s="98">
        <v>1.28</v>
      </c>
      <c r="H33" s="98">
        <v>1.88</v>
      </c>
      <c r="I33" s="98">
        <v>23.6</v>
      </c>
    </row>
    <row r="34" spans="1:9" ht="80.099999999999994" customHeight="1" thickBot="1" x14ac:dyDescent="0.75">
      <c r="A34" s="301"/>
      <c r="B34" s="324"/>
      <c r="C34" s="97" t="s">
        <v>51</v>
      </c>
      <c r="D34" s="98">
        <v>4</v>
      </c>
      <c r="E34" s="98">
        <v>3.48</v>
      </c>
      <c r="F34" s="98">
        <v>0.64</v>
      </c>
      <c r="G34" s="98">
        <v>1.03</v>
      </c>
      <c r="H34" s="98">
        <v>0.01</v>
      </c>
      <c r="I34" s="98">
        <v>11.5</v>
      </c>
    </row>
    <row r="35" spans="1:9" ht="80.099999999999994" customHeight="1" thickBot="1" x14ac:dyDescent="0.75">
      <c r="A35" s="301"/>
      <c r="B35" s="324"/>
      <c r="C35" s="97" t="s">
        <v>11</v>
      </c>
      <c r="D35" s="243">
        <v>8</v>
      </c>
      <c r="E35" s="243">
        <v>8</v>
      </c>
      <c r="F35" s="243">
        <v>0.03</v>
      </c>
      <c r="G35" s="243">
        <v>6.28</v>
      </c>
      <c r="H35" s="243">
        <v>0.04</v>
      </c>
      <c r="I35" s="243">
        <v>58.72</v>
      </c>
    </row>
    <row r="36" spans="1:9" ht="80.099999999999994" customHeight="1" thickBot="1" x14ac:dyDescent="0.75">
      <c r="A36" s="301"/>
      <c r="B36" s="324"/>
      <c r="C36" s="196" t="s">
        <v>20</v>
      </c>
      <c r="D36" s="98">
        <v>15</v>
      </c>
      <c r="E36" s="98">
        <v>12</v>
      </c>
      <c r="F36" s="98">
        <v>0.24</v>
      </c>
      <c r="G36" s="98"/>
      <c r="H36" s="98">
        <v>1.0900000000000001</v>
      </c>
      <c r="I36" s="98">
        <v>4.9000000000000004</v>
      </c>
    </row>
    <row r="37" spans="1:9" ht="80.099999999999994" customHeight="1" thickBot="1" x14ac:dyDescent="0.75">
      <c r="A37" s="350"/>
      <c r="B37" s="314"/>
      <c r="C37" s="97" t="s">
        <v>62</v>
      </c>
      <c r="D37" s="98">
        <v>240</v>
      </c>
      <c r="E37" s="98">
        <v>170</v>
      </c>
      <c r="F37" s="98">
        <v>0.32</v>
      </c>
      <c r="G37" s="98">
        <v>0.64</v>
      </c>
      <c r="H37" s="98">
        <v>26.08</v>
      </c>
      <c r="I37" s="98">
        <v>128</v>
      </c>
    </row>
    <row r="38" spans="1:9" ht="80.099999999999994" customHeight="1" thickBot="1" x14ac:dyDescent="0.75">
      <c r="A38" s="350"/>
      <c r="B38" s="314"/>
      <c r="C38" s="97" t="s">
        <v>17</v>
      </c>
      <c r="D38" s="98">
        <v>4</v>
      </c>
      <c r="E38" s="98">
        <v>4</v>
      </c>
      <c r="F38" s="98"/>
      <c r="G38" s="98">
        <v>3.75</v>
      </c>
      <c r="H38" s="98"/>
      <c r="I38" s="98">
        <v>34.92</v>
      </c>
    </row>
    <row r="39" spans="1:9" ht="80.099999999999994" customHeight="1" thickBot="1" x14ac:dyDescent="0.75">
      <c r="A39" s="300"/>
      <c r="B39" s="300"/>
      <c r="C39" s="300"/>
      <c r="D39" s="300"/>
      <c r="E39" s="300"/>
      <c r="F39" s="101">
        <f>SUM(F32:F38)</f>
        <v>9.9499999999999993</v>
      </c>
      <c r="G39" s="101">
        <f t="shared" ref="G39:I39" si="2">SUM(G32:G38)</f>
        <v>16.700000000000003</v>
      </c>
      <c r="H39" s="101">
        <f t="shared" si="2"/>
        <v>29.099999999999998</v>
      </c>
      <c r="I39" s="101">
        <f t="shared" si="2"/>
        <v>325.48</v>
      </c>
    </row>
    <row r="40" spans="1:9" ht="80.099999999999994" customHeight="1" thickBot="1" x14ac:dyDescent="0.75">
      <c r="A40" s="301" t="s">
        <v>43</v>
      </c>
      <c r="B40" s="302">
        <v>200</v>
      </c>
      <c r="C40" s="97" t="s">
        <v>267</v>
      </c>
      <c r="D40" s="98">
        <v>9</v>
      </c>
      <c r="E40" s="98">
        <v>9</v>
      </c>
      <c r="F40" s="98">
        <v>0.2</v>
      </c>
      <c r="G40" s="98"/>
      <c r="H40" s="98">
        <v>4.32</v>
      </c>
      <c r="I40" s="98">
        <v>17.91</v>
      </c>
    </row>
    <row r="41" spans="1:9" ht="80.099999999999994" customHeight="1" thickBot="1" x14ac:dyDescent="0.75">
      <c r="A41" s="301"/>
      <c r="B41" s="302"/>
      <c r="C41" s="97" t="s">
        <v>13</v>
      </c>
      <c r="D41" s="158">
        <v>12</v>
      </c>
      <c r="E41" s="158">
        <v>12</v>
      </c>
      <c r="F41" s="158"/>
      <c r="G41" s="158"/>
      <c r="H41" s="158">
        <v>11.4</v>
      </c>
      <c r="I41" s="158">
        <v>46.8</v>
      </c>
    </row>
    <row r="42" spans="1:9" ht="80.099999999999994" customHeight="1" thickBot="1" x14ac:dyDescent="0.75">
      <c r="A42" s="300"/>
      <c r="B42" s="300"/>
      <c r="C42" s="300"/>
      <c r="D42" s="300"/>
      <c r="E42" s="300"/>
      <c r="F42" s="101">
        <f>SUM(F40:F41)</f>
        <v>0.2</v>
      </c>
      <c r="G42" s="101">
        <f>SUM(G40:G41)</f>
        <v>0</v>
      </c>
      <c r="H42" s="101">
        <f>SUM(H40:H41)</f>
        <v>15.72</v>
      </c>
      <c r="I42" s="101">
        <f>SUM(I40:I41)</f>
        <v>64.709999999999994</v>
      </c>
    </row>
    <row r="43" spans="1:9" ht="80.099999999999994" customHeight="1" thickBot="1" x14ac:dyDescent="0.75">
      <c r="A43" s="95" t="s">
        <v>44</v>
      </c>
      <c r="B43" s="238">
        <v>35</v>
      </c>
      <c r="C43" s="97" t="s">
        <v>23</v>
      </c>
      <c r="D43" s="236">
        <v>35</v>
      </c>
      <c r="E43" s="236">
        <v>35</v>
      </c>
      <c r="F43" s="236">
        <v>1.82</v>
      </c>
      <c r="G43" s="236">
        <v>0.42</v>
      </c>
      <c r="H43" s="236">
        <v>15.48</v>
      </c>
      <c r="I43" s="236">
        <v>74.900000000000006</v>
      </c>
    </row>
    <row r="44" spans="1:9" ht="80.099999999999994" customHeight="1" thickBot="1" x14ac:dyDescent="0.3">
      <c r="A44" s="299" t="s">
        <v>27</v>
      </c>
      <c r="B44" s="299"/>
      <c r="C44" s="299"/>
      <c r="D44" s="299"/>
      <c r="E44" s="299"/>
      <c r="F44" s="164">
        <f>F31+F39+F42+F43</f>
        <v>18.899999999999999</v>
      </c>
      <c r="G44" s="164">
        <f t="shared" ref="G44:I44" si="3">G31+G39+G42+G43</f>
        <v>19.790000000000006</v>
      </c>
      <c r="H44" s="164">
        <f t="shared" si="3"/>
        <v>74.47</v>
      </c>
      <c r="I44" s="164">
        <f t="shared" si="3"/>
        <v>574.91999999999996</v>
      </c>
    </row>
    <row r="45" spans="1:9" ht="80.099999999999994" customHeight="1" thickBot="1" x14ac:dyDescent="0.3">
      <c r="A45" s="299" t="s">
        <v>24</v>
      </c>
      <c r="B45" s="299"/>
      <c r="C45" s="299"/>
      <c r="D45" s="299"/>
      <c r="E45" s="299"/>
      <c r="F45" s="299"/>
      <c r="G45" s="299"/>
      <c r="H45" s="299"/>
      <c r="I45" s="299"/>
    </row>
    <row r="46" spans="1:9" ht="80.099999999999994" customHeight="1" thickBot="1" x14ac:dyDescent="0.75">
      <c r="A46" s="301" t="s">
        <v>121</v>
      </c>
      <c r="B46" s="302">
        <v>200</v>
      </c>
      <c r="C46" s="97" t="s">
        <v>11</v>
      </c>
      <c r="D46" s="98">
        <v>7</v>
      </c>
      <c r="E46" s="98">
        <v>7</v>
      </c>
      <c r="F46" s="98">
        <v>0.02</v>
      </c>
      <c r="G46" s="98">
        <v>5.49</v>
      </c>
      <c r="H46" s="98">
        <v>0.03</v>
      </c>
      <c r="I46" s="98">
        <v>51.38</v>
      </c>
    </row>
    <row r="47" spans="1:9" ht="80.099999999999994" customHeight="1" thickBot="1" x14ac:dyDescent="0.75">
      <c r="A47" s="301"/>
      <c r="B47" s="302"/>
      <c r="C47" s="97" t="s">
        <v>40</v>
      </c>
      <c r="D47" s="98">
        <v>100</v>
      </c>
      <c r="E47" s="98">
        <v>100</v>
      </c>
      <c r="F47" s="98">
        <v>2.8</v>
      </c>
      <c r="G47" s="98">
        <v>3.2</v>
      </c>
      <c r="H47" s="98">
        <v>4.7</v>
      </c>
      <c r="I47" s="98">
        <v>59</v>
      </c>
    </row>
    <row r="48" spans="1:9" ht="80.099999999999994" customHeight="1" thickBot="1" x14ac:dyDescent="0.75">
      <c r="A48" s="301"/>
      <c r="B48" s="302"/>
      <c r="C48" s="97" t="s">
        <v>39</v>
      </c>
      <c r="D48" s="98">
        <v>3</v>
      </c>
      <c r="E48" s="98">
        <v>3</v>
      </c>
      <c r="F48" s="98"/>
      <c r="G48" s="98"/>
      <c r="H48" s="98">
        <v>2.86</v>
      </c>
      <c r="I48" s="98">
        <v>11.7</v>
      </c>
    </row>
    <row r="49" spans="1:9" ht="80.099999999999994" customHeight="1" thickBot="1" x14ac:dyDescent="0.75">
      <c r="A49" s="301"/>
      <c r="B49" s="302"/>
      <c r="C49" s="97" t="s">
        <v>122</v>
      </c>
      <c r="D49" s="98">
        <v>30</v>
      </c>
      <c r="E49" s="98">
        <v>30</v>
      </c>
      <c r="F49" s="98">
        <v>2.34</v>
      </c>
      <c r="G49" s="98">
        <v>0.42</v>
      </c>
      <c r="H49" s="98">
        <v>20.28</v>
      </c>
      <c r="I49" s="98">
        <v>96.6</v>
      </c>
    </row>
    <row r="50" spans="1:9" ht="80.099999999999994" customHeight="1" thickBot="1" x14ac:dyDescent="0.75">
      <c r="A50" s="300"/>
      <c r="B50" s="300"/>
      <c r="C50" s="300"/>
      <c r="D50" s="300"/>
      <c r="E50" s="300"/>
      <c r="F50" s="101">
        <f>SUM(F46:F49)</f>
        <v>5.16</v>
      </c>
      <c r="G50" s="101">
        <f t="shared" ref="G50:I50" si="4">SUM(G46:G49)</f>
        <v>9.1100000000000012</v>
      </c>
      <c r="H50" s="101">
        <f t="shared" si="4"/>
        <v>27.87</v>
      </c>
      <c r="I50" s="101">
        <f t="shared" si="4"/>
        <v>218.68</v>
      </c>
    </row>
    <row r="51" spans="1:9" ht="80.099999999999994" customHeight="1" thickBot="1" x14ac:dyDescent="0.75">
      <c r="A51" s="381" t="s">
        <v>87</v>
      </c>
      <c r="B51" s="299">
        <v>200</v>
      </c>
      <c r="C51" s="97" t="s">
        <v>33</v>
      </c>
      <c r="D51" s="98">
        <v>1</v>
      </c>
      <c r="E51" s="98">
        <v>1</v>
      </c>
      <c r="F51" s="98">
        <v>0.24</v>
      </c>
      <c r="G51" s="98">
        <v>0.17</v>
      </c>
      <c r="H51" s="98">
        <v>0.24</v>
      </c>
      <c r="I51" s="98">
        <v>3.8</v>
      </c>
    </row>
    <row r="52" spans="1:9" ht="80.099999999999994" customHeight="1" thickBot="1" x14ac:dyDescent="0.75">
      <c r="A52" s="381"/>
      <c r="B52" s="299"/>
      <c r="C52" s="97" t="s">
        <v>40</v>
      </c>
      <c r="D52" s="158">
        <v>100</v>
      </c>
      <c r="E52" s="158">
        <v>100</v>
      </c>
      <c r="F52" s="158">
        <v>2.8</v>
      </c>
      <c r="G52" s="158">
        <v>3.2</v>
      </c>
      <c r="H52" s="158">
        <v>4.7</v>
      </c>
      <c r="I52" s="158">
        <v>59</v>
      </c>
    </row>
    <row r="53" spans="1:9" ht="80.099999999999994" customHeight="1" thickBot="1" x14ac:dyDescent="0.75">
      <c r="A53" s="381"/>
      <c r="B53" s="299"/>
      <c r="C53" s="97" t="s">
        <v>39</v>
      </c>
      <c r="D53" s="98">
        <v>10</v>
      </c>
      <c r="E53" s="98">
        <v>10</v>
      </c>
      <c r="F53" s="98"/>
      <c r="G53" s="98"/>
      <c r="H53" s="98">
        <v>9.5500000000000007</v>
      </c>
      <c r="I53" s="98">
        <v>39</v>
      </c>
    </row>
    <row r="54" spans="1:9" ht="80.099999999999994" customHeight="1" thickBot="1" x14ac:dyDescent="0.75">
      <c r="A54" s="300"/>
      <c r="B54" s="300"/>
      <c r="C54" s="300"/>
      <c r="D54" s="300"/>
      <c r="E54" s="300"/>
      <c r="F54" s="101">
        <f>SUM(F51:F53)</f>
        <v>3.04</v>
      </c>
      <c r="G54" s="101">
        <f t="shared" ref="G54:I54" si="5">SUM(G51:G53)</f>
        <v>3.37</v>
      </c>
      <c r="H54" s="101">
        <f t="shared" si="5"/>
        <v>14.490000000000002</v>
      </c>
      <c r="I54" s="101">
        <f t="shared" si="5"/>
        <v>101.8</v>
      </c>
    </row>
    <row r="55" spans="1:9" ht="80.099999999999994" customHeight="1" thickBot="1" x14ac:dyDescent="0.75">
      <c r="A55" s="106" t="s">
        <v>45</v>
      </c>
      <c r="B55" s="101">
        <v>30</v>
      </c>
      <c r="C55" s="110" t="s">
        <v>12</v>
      </c>
      <c r="D55" s="98">
        <v>30</v>
      </c>
      <c r="E55" s="98">
        <v>30</v>
      </c>
      <c r="F55" s="98">
        <v>2.13</v>
      </c>
      <c r="G55" s="98">
        <v>0.33</v>
      </c>
      <c r="H55" s="98">
        <v>13.9</v>
      </c>
      <c r="I55" s="98">
        <v>68.7</v>
      </c>
    </row>
    <row r="56" spans="1:9" ht="80.099999999999994" customHeight="1" thickBot="1" x14ac:dyDescent="0.75">
      <c r="A56" s="299" t="s">
        <v>29</v>
      </c>
      <c r="B56" s="299"/>
      <c r="C56" s="299"/>
      <c r="D56" s="299"/>
      <c r="E56" s="299"/>
      <c r="F56" s="285">
        <f t="shared" ref="F56:H56" si="6">F50+F54+F55</f>
        <v>10.329999999999998</v>
      </c>
      <c r="G56" s="285">
        <f t="shared" si="6"/>
        <v>12.81</v>
      </c>
      <c r="H56" s="285">
        <f t="shared" si="6"/>
        <v>56.26</v>
      </c>
      <c r="I56" s="237">
        <f>I50+I54+I55</f>
        <v>389.18</v>
      </c>
    </row>
    <row r="57" spans="1:9" ht="80.099999999999994" customHeight="1" thickBot="1" x14ac:dyDescent="0.75">
      <c r="A57" s="299" t="s">
        <v>30</v>
      </c>
      <c r="B57" s="299"/>
      <c r="C57" s="299"/>
      <c r="D57" s="299"/>
      <c r="E57" s="299"/>
      <c r="F57" s="285">
        <f t="shared" ref="F57:H57" si="7">F22+F24+F44+F56</f>
        <v>37.51</v>
      </c>
      <c r="G57" s="285">
        <f t="shared" si="7"/>
        <v>44.120000000000005</v>
      </c>
      <c r="H57" s="285">
        <f t="shared" si="7"/>
        <v>184.2</v>
      </c>
      <c r="I57" s="101">
        <f>I22+I24+I44+I56</f>
        <v>1322.52</v>
      </c>
    </row>
    <row r="58" spans="1:9" ht="25.5" x14ac:dyDescent="0.35">
      <c r="A58" s="13"/>
      <c r="B58" s="13"/>
      <c r="C58" s="14"/>
      <c r="D58" s="15"/>
      <c r="E58" s="15"/>
      <c r="F58" s="15"/>
      <c r="G58" s="15"/>
      <c r="H58" s="15"/>
      <c r="I58" s="15"/>
    </row>
    <row r="59" spans="1:9" ht="26.25" x14ac:dyDescent="0.4">
      <c r="A59" s="7"/>
      <c r="B59" s="7"/>
      <c r="C59" s="8"/>
      <c r="D59" s="9"/>
      <c r="E59" s="9"/>
      <c r="F59" s="9"/>
      <c r="G59" s="9"/>
      <c r="H59" s="9"/>
      <c r="I59" s="9"/>
    </row>
  </sheetData>
  <mergeCells count="33">
    <mergeCell ref="A54:E54"/>
    <mergeCell ref="A56:E56"/>
    <mergeCell ref="A57:E57"/>
    <mergeCell ref="A45:I45"/>
    <mergeCell ref="A46:A49"/>
    <mergeCell ref="B46:B49"/>
    <mergeCell ref="A50:E50"/>
    <mergeCell ref="A51:A53"/>
    <mergeCell ref="B51:B53"/>
    <mergeCell ref="A44:E44"/>
    <mergeCell ref="A25:I25"/>
    <mergeCell ref="A26:A30"/>
    <mergeCell ref="B26:B30"/>
    <mergeCell ref="A31:E31"/>
    <mergeCell ref="A32:A38"/>
    <mergeCell ref="B32:B38"/>
    <mergeCell ref="A39:E39"/>
    <mergeCell ref="A40:A41"/>
    <mergeCell ref="B40:B41"/>
    <mergeCell ref="A42:E42"/>
    <mergeCell ref="G4:H4"/>
    <mergeCell ref="A23:I23"/>
    <mergeCell ref="A6:I6"/>
    <mergeCell ref="A10:I10"/>
    <mergeCell ref="A11:A14"/>
    <mergeCell ref="B11:B14"/>
    <mergeCell ref="A15:E15"/>
    <mergeCell ref="A18:A20"/>
    <mergeCell ref="B18:B20"/>
    <mergeCell ref="A21:E21"/>
    <mergeCell ref="A22:E22"/>
    <mergeCell ref="A8:I8"/>
    <mergeCell ref="A17:I17"/>
  </mergeCells>
  <pageMargins left="0.7" right="0.7" top="0.75" bottom="0.75" header="0.3" footer="0.3"/>
  <pageSetup paperSize="9" scale="16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7"/>
  <sheetViews>
    <sheetView topLeftCell="A76" zoomScale="36" zoomScaleNormal="36" zoomScaleSheetLayoutView="54" workbookViewId="0">
      <selection activeCell="E65" sqref="E65"/>
    </sheetView>
  </sheetViews>
  <sheetFormatPr defaultColWidth="59.140625" defaultRowHeight="15" x14ac:dyDescent="0.25"/>
  <cols>
    <col min="1" max="1" width="41.85546875" customWidth="1"/>
    <col min="2" max="2" width="85" customWidth="1"/>
    <col min="3" max="3" width="60.7109375" customWidth="1"/>
    <col min="4" max="4" width="159" customWidth="1"/>
    <col min="5" max="5" width="127.5703125" customWidth="1"/>
  </cols>
  <sheetData>
    <row r="1" spans="1:5" ht="46.5" x14ac:dyDescent="0.25">
      <c r="A1" s="232" t="s">
        <v>106</v>
      </c>
      <c r="B1" s="232" t="s">
        <v>105</v>
      </c>
      <c r="C1" s="232" t="s">
        <v>233</v>
      </c>
      <c r="D1" s="232" t="s">
        <v>269</v>
      </c>
      <c r="E1" s="232" t="s">
        <v>339</v>
      </c>
    </row>
    <row r="2" spans="1:5" ht="15" customHeight="1" thickBot="1" x14ac:dyDescent="0.3">
      <c r="A2" s="233"/>
      <c r="B2" s="233"/>
      <c r="C2" s="233"/>
      <c r="D2" s="233"/>
      <c r="E2" s="233"/>
    </row>
    <row r="3" spans="1:5" ht="54.75" customHeight="1" x14ac:dyDescent="0.55000000000000004">
      <c r="A3" s="412" t="s">
        <v>88</v>
      </c>
      <c r="B3" s="76" t="s">
        <v>356</v>
      </c>
      <c r="C3" s="74" t="s">
        <v>89</v>
      </c>
      <c r="D3" s="75" t="s">
        <v>279</v>
      </c>
      <c r="E3" s="75" t="s">
        <v>239</v>
      </c>
    </row>
    <row r="4" spans="1:5" ht="45" customHeight="1" x14ac:dyDescent="0.55000000000000004">
      <c r="A4" s="413"/>
      <c r="B4" s="73" t="s">
        <v>277</v>
      </c>
      <c r="C4" s="77"/>
      <c r="D4" s="77" t="s">
        <v>334</v>
      </c>
      <c r="E4" s="77" t="s">
        <v>139</v>
      </c>
    </row>
    <row r="5" spans="1:5" ht="45" customHeight="1" x14ac:dyDescent="0.55000000000000004">
      <c r="A5" s="413"/>
      <c r="B5" s="78" t="s">
        <v>45</v>
      </c>
      <c r="C5" s="77"/>
      <c r="D5" s="77" t="s">
        <v>272</v>
      </c>
      <c r="E5" s="77" t="s">
        <v>65</v>
      </c>
    </row>
    <row r="6" spans="1:5" ht="45" customHeight="1" x14ac:dyDescent="0.55000000000000004">
      <c r="A6" s="413"/>
      <c r="B6" s="78" t="s">
        <v>258</v>
      </c>
      <c r="C6" s="77"/>
      <c r="D6" s="77" t="s">
        <v>43</v>
      </c>
      <c r="E6" s="77" t="s">
        <v>53</v>
      </c>
    </row>
    <row r="7" spans="1:5" ht="45" customHeight="1" x14ac:dyDescent="0.55000000000000004">
      <c r="A7" s="414"/>
      <c r="B7" s="78"/>
      <c r="C7" s="77"/>
      <c r="D7" s="77" t="s">
        <v>44</v>
      </c>
      <c r="E7" s="77"/>
    </row>
    <row r="8" spans="1:5" ht="45" customHeight="1" x14ac:dyDescent="0.7">
      <c r="A8" s="235"/>
      <c r="B8" s="227"/>
      <c r="C8" s="227"/>
      <c r="D8" s="227"/>
      <c r="E8" s="228"/>
    </row>
    <row r="9" spans="1:5" ht="45" customHeight="1" x14ac:dyDescent="0.55000000000000004">
      <c r="A9" s="415" t="s">
        <v>90</v>
      </c>
      <c r="B9" s="77" t="s">
        <v>239</v>
      </c>
      <c r="C9" s="79" t="s">
        <v>89</v>
      </c>
      <c r="D9" s="77" t="s">
        <v>60</v>
      </c>
      <c r="E9" s="76" t="s">
        <v>356</v>
      </c>
    </row>
    <row r="10" spans="1:5" ht="45" customHeight="1" x14ac:dyDescent="0.55000000000000004">
      <c r="A10" s="413"/>
      <c r="B10" s="73" t="s">
        <v>10</v>
      </c>
      <c r="C10" s="77"/>
      <c r="D10" s="77" t="s">
        <v>333</v>
      </c>
      <c r="E10" s="77" t="s">
        <v>79</v>
      </c>
    </row>
    <row r="11" spans="1:5" ht="45" customHeight="1" x14ac:dyDescent="0.55000000000000004">
      <c r="A11" s="413"/>
      <c r="B11" s="73" t="s">
        <v>55</v>
      </c>
      <c r="C11" s="77"/>
      <c r="D11" s="80" t="s">
        <v>354</v>
      </c>
      <c r="E11" s="80" t="s">
        <v>57</v>
      </c>
    </row>
    <row r="12" spans="1:5" ht="45" customHeight="1" x14ac:dyDescent="0.55000000000000004">
      <c r="A12" s="413"/>
      <c r="B12" s="73" t="s">
        <v>366</v>
      </c>
      <c r="C12" s="77"/>
      <c r="D12" s="77" t="s">
        <v>43</v>
      </c>
      <c r="E12" s="80" t="s">
        <v>45</v>
      </c>
    </row>
    <row r="13" spans="1:5" ht="45" customHeight="1" x14ac:dyDescent="0.55000000000000004">
      <c r="A13" s="414"/>
      <c r="B13" s="73" t="s">
        <v>46</v>
      </c>
      <c r="C13" s="77"/>
      <c r="D13" s="77" t="s">
        <v>44</v>
      </c>
      <c r="E13" s="77"/>
    </row>
    <row r="14" spans="1:5" ht="45" customHeight="1" x14ac:dyDescent="0.7">
      <c r="A14" s="234"/>
      <c r="B14" s="227"/>
      <c r="C14" s="227"/>
      <c r="D14" s="227"/>
      <c r="E14" s="228"/>
    </row>
    <row r="15" spans="1:5" ht="45" customHeight="1" x14ac:dyDescent="0.55000000000000004">
      <c r="A15" s="416" t="s">
        <v>92</v>
      </c>
      <c r="B15" s="77" t="s">
        <v>239</v>
      </c>
      <c r="C15" s="79" t="s">
        <v>89</v>
      </c>
      <c r="D15" s="77" t="s">
        <v>47</v>
      </c>
      <c r="E15" s="76" t="s">
        <v>356</v>
      </c>
    </row>
    <row r="16" spans="1:5" ht="45" customHeight="1" x14ac:dyDescent="0.55000000000000004">
      <c r="A16" s="417"/>
      <c r="B16" s="73" t="s">
        <v>10</v>
      </c>
      <c r="C16" s="77"/>
      <c r="D16" s="77" t="s">
        <v>331</v>
      </c>
      <c r="E16" s="77" t="s">
        <v>355</v>
      </c>
    </row>
    <row r="17" spans="1:5" ht="45" customHeight="1" x14ac:dyDescent="0.55000000000000004">
      <c r="A17" s="417"/>
      <c r="B17" s="73" t="s">
        <v>49</v>
      </c>
      <c r="C17" s="77"/>
      <c r="D17" s="80" t="s">
        <v>191</v>
      </c>
      <c r="E17" s="77" t="s">
        <v>107</v>
      </c>
    </row>
    <row r="18" spans="1:5" ht="45" customHeight="1" x14ac:dyDescent="0.55000000000000004">
      <c r="A18" s="417"/>
      <c r="B18" s="73" t="s">
        <v>378</v>
      </c>
      <c r="C18" s="77"/>
      <c r="D18" s="77" t="s">
        <v>43</v>
      </c>
      <c r="E18" s="80" t="s">
        <v>53</v>
      </c>
    </row>
    <row r="19" spans="1:5" ht="45" customHeight="1" x14ac:dyDescent="0.55000000000000004">
      <c r="A19" s="418"/>
      <c r="B19" s="73" t="s">
        <v>46</v>
      </c>
      <c r="C19" s="77"/>
      <c r="D19" s="77" t="s">
        <v>44</v>
      </c>
      <c r="E19" s="77"/>
    </row>
    <row r="20" spans="1:5" ht="45" customHeight="1" x14ac:dyDescent="0.25">
      <c r="A20" s="419"/>
      <c r="B20" s="420"/>
      <c r="C20" s="420"/>
      <c r="D20" s="420"/>
      <c r="E20" s="421"/>
    </row>
    <row r="21" spans="1:5" ht="45" customHeight="1" x14ac:dyDescent="0.55000000000000004">
      <c r="A21" s="416" t="s">
        <v>93</v>
      </c>
      <c r="B21" s="77" t="s">
        <v>239</v>
      </c>
      <c r="C21" s="79" t="s">
        <v>89</v>
      </c>
      <c r="D21" s="77" t="s">
        <v>54</v>
      </c>
      <c r="E21" s="76" t="s">
        <v>356</v>
      </c>
    </row>
    <row r="22" spans="1:5" ht="45" customHeight="1" x14ac:dyDescent="0.55000000000000004">
      <c r="A22" s="417"/>
      <c r="B22" s="73" t="s">
        <v>10</v>
      </c>
      <c r="C22" s="77"/>
      <c r="D22" s="77" t="s">
        <v>330</v>
      </c>
      <c r="E22" s="77" t="s">
        <v>119</v>
      </c>
    </row>
    <row r="23" spans="1:5" ht="45" customHeight="1" x14ac:dyDescent="0.55000000000000004">
      <c r="A23" s="417"/>
      <c r="B23" s="73" t="s">
        <v>357</v>
      </c>
      <c r="C23" s="77"/>
      <c r="D23" s="80" t="s">
        <v>134</v>
      </c>
      <c r="E23" s="80" t="s">
        <v>57</v>
      </c>
    </row>
    <row r="24" spans="1:5" ht="45" customHeight="1" x14ac:dyDescent="0.55000000000000004">
      <c r="A24" s="417"/>
      <c r="B24" s="73" t="s">
        <v>378</v>
      </c>
      <c r="C24" s="77"/>
      <c r="D24" s="77" t="s">
        <v>43</v>
      </c>
      <c r="E24" s="73" t="s">
        <v>45</v>
      </c>
    </row>
    <row r="25" spans="1:5" ht="45" customHeight="1" x14ac:dyDescent="0.55000000000000004">
      <c r="A25" s="418"/>
      <c r="B25" s="73" t="s">
        <v>46</v>
      </c>
      <c r="C25" s="77"/>
      <c r="D25" s="77" t="s">
        <v>44</v>
      </c>
      <c r="E25" s="77" t="s">
        <v>280</v>
      </c>
    </row>
    <row r="26" spans="1:5" ht="45" customHeight="1" x14ac:dyDescent="0.7">
      <c r="A26" s="226"/>
      <c r="B26" s="227"/>
      <c r="C26" s="227"/>
      <c r="D26" s="227"/>
      <c r="E26" s="228"/>
    </row>
    <row r="27" spans="1:5" ht="45" customHeight="1" x14ac:dyDescent="0.55000000000000004">
      <c r="A27" s="416" t="s">
        <v>94</v>
      </c>
      <c r="B27" s="77" t="s">
        <v>239</v>
      </c>
      <c r="C27" s="79" t="s">
        <v>89</v>
      </c>
      <c r="D27" s="77" t="s">
        <v>281</v>
      </c>
      <c r="E27" s="76" t="s">
        <v>356</v>
      </c>
    </row>
    <row r="28" spans="1:5" ht="45" customHeight="1" x14ac:dyDescent="0.55000000000000004">
      <c r="A28" s="417"/>
      <c r="B28" s="73" t="s">
        <v>10</v>
      </c>
      <c r="C28" s="77"/>
      <c r="D28" s="77" t="s">
        <v>328</v>
      </c>
      <c r="E28" s="77" t="s">
        <v>86</v>
      </c>
    </row>
    <row r="29" spans="1:5" ht="45" customHeight="1" x14ac:dyDescent="0.55000000000000004">
      <c r="A29" s="417"/>
      <c r="B29" s="73" t="s">
        <v>72</v>
      </c>
      <c r="C29" s="77"/>
      <c r="D29" s="80" t="s">
        <v>350</v>
      </c>
      <c r="E29" s="77" t="s">
        <v>377</v>
      </c>
    </row>
    <row r="30" spans="1:5" ht="45" customHeight="1" x14ac:dyDescent="0.55000000000000004">
      <c r="A30" s="417"/>
      <c r="B30" s="73" t="s">
        <v>378</v>
      </c>
      <c r="C30" s="77"/>
      <c r="D30" s="77" t="s">
        <v>43</v>
      </c>
      <c r="E30" s="80" t="s">
        <v>53</v>
      </c>
    </row>
    <row r="31" spans="1:5" ht="45" customHeight="1" x14ac:dyDescent="0.55000000000000004">
      <c r="A31" s="418"/>
      <c r="B31" s="73" t="s">
        <v>46</v>
      </c>
      <c r="C31" s="77"/>
      <c r="D31" s="77" t="s">
        <v>44</v>
      </c>
      <c r="E31" s="72"/>
    </row>
    <row r="32" spans="1:5" ht="45" customHeight="1" x14ac:dyDescent="0.7">
      <c r="A32" s="226"/>
      <c r="B32" s="227"/>
      <c r="C32" s="227"/>
      <c r="D32" s="227"/>
      <c r="E32" s="228"/>
    </row>
    <row r="33" spans="1:8" ht="45" customHeight="1" x14ac:dyDescent="0.55000000000000004">
      <c r="A33" s="416" t="s">
        <v>95</v>
      </c>
      <c r="B33" s="76" t="s">
        <v>356</v>
      </c>
      <c r="C33" s="79" t="s">
        <v>89</v>
      </c>
      <c r="D33" s="77" t="s">
        <v>193</v>
      </c>
      <c r="E33" s="77" t="s">
        <v>79</v>
      </c>
    </row>
    <row r="34" spans="1:8" ht="45" customHeight="1" x14ac:dyDescent="0.55000000000000004">
      <c r="A34" s="417"/>
      <c r="B34" s="73" t="s">
        <v>10</v>
      </c>
      <c r="C34" s="77"/>
      <c r="D34" s="77" t="s">
        <v>136</v>
      </c>
      <c r="E34" s="73" t="s">
        <v>45</v>
      </c>
    </row>
    <row r="35" spans="1:8" ht="45" customHeight="1" x14ac:dyDescent="0.55000000000000004">
      <c r="A35" s="417"/>
      <c r="B35" s="73" t="s">
        <v>68</v>
      </c>
      <c r="C35" s="77"/>
      <c r="D35" s="77" t="s">
        <v>43</v>
      </c>
      <c r="E35" s="77" t="s">
        <v>53</v>
      </c>
    </row>
    <row r="36" spans="1:8" ht="45" customHeight="1" x14ac:dyDescent="0.55000000000000004">
      <c r="A36" s="417"/>
      <c r="B36" s="73" t="s">
        <v>45</v>
      </c>
      <c r="C36" s="77"/>
      <c r="D36" s="77" t="s">
        <v>44</v>
      </c>
      <c r="E36" s="77"/>
    </row>
    <row r="37" spans="1:8" ht="45" customHeight="1" x14ac:dyDescent="0.55000000000000004">
      <c r="A37" s="418"/>
      <c r="B37" s="73" t="s">
        <v>46</v>
      </c>
      <c r="C37" s="77"/>
      <c r="D37" s="77"/>
      <c r="E37" s="77"/>
    </row>
    <row r="38" spans="1:8" ht="45" customHeight="1" thickBot="1" x14ac:dyDescent="0.75">
      <c r="A38" s="229"/>
      <c r="B38" s="230"/>
      <c r="C38" s="230"/>
      <c r="D38" s="230"/>
      <c r="E38" s="231"/>
    </row>
    <row r="39" spans="1:8" ht="45" customHeight="1" thickBot="1" x14ac:dyDescent="0.3">
      <c r="A39" s="70" t="s">
        <v>234</v>
      </c>
      <c r="B39" s="70" t="s">
        <v>105</v>
      </c>
      <c r="C39" s="70" t="s">
        <v>235</v>
      </c>
      <c r="D39" s="70" t="s">
        <v>236</v>
      </c>
      <c r="E39" s="70" t="s">
        <v>237</v>
      </c>
    </row>
    <row r="40" spans="1:8" ht="45" customHeight="1" x14ac:dyDescent="0.55000000000000004">
      <c r="A40" s="425" t="s">
        <v>96</v>
      </c>
      <c r="B40" s="76" t="s">
        <v>356</v>
      </c>
      <c r="C40" s="79" t="s">
        <v>89</v>
      </c>
      <c r="D40" s="80" t="s">
        <v>240</v>
      </c>
      <c r="E40" s="77" t="s">
        <v>239</v>
      </c>
    </row>
    <row r="41" spans="1:8" ht="45" customHeight="1" x14ac:dyDescent="0.55000000000000004">
      <c r="A41" s="425"/>
      <c r="B41" s="73" t="s">
        <v>103</v>
      </c>
      <c r="C41" s="77"/>
      <c r="D41" s="77" t="s">
        <v>69</v>
      </c>
      <c r="E41" s="77" t="s">
        <v>66</v>
      </c>
    </row>
    <row r="42" spans="1:8" ht="45" customHeight="1" x14ac:dyDescent="0.55000000000000004">
      <c r="A42" s="425"/>
      <c r="B42" s="73" t="s">
        <v>45</v>
      </c>
      <c r="C42" s="77"/>
      <c r="D42" s="77" t="s">
        <v>353</v>
      </c>
      <c r="E42" s="77" t="s">
        <v>57</v>
      </c>
    </row>
    <row r="43" spans="1:8" ht="45" customHeight="1" x14ac:dyDescent="0.55000000000000004">
      <c r="A43" s="425"/>
      <c r="B43" s="73" t="s">
        <v>258</v>
      </c>
      <c r="C43" s="77"/>
      <c r="D43" s="77" t="s">
        <v>43</v>
      </c>
      <c r="E43" s="73" t="s">
        <v>45</v>
      </c>
    </row>
    <row r="44" spans="1:8" ht="45" customHeight="1" x14ac:dyDescent="0.55000000000000004">
      <c r="A44" s="425"/>
      <c r="B44" s="73"/>
      <c r="C44" s="77"/>
      <c r="D44" s="77" t="s">
        <v>44</v>
      </c>
      <c r="E44" s="77" t="s">
        <v>107</v>
      </c>
    </row>
    <row r="45" spans="1:8" ht="45" customHeight="1" x14ac:dyDescent="0.7">
      <c r="A45" s="426"/>
      <c r="B45" s="427"/>
      <c r="C45" s="427"/>
      <c r="D45" s="427"/>
      <c r="E45" s="428"/>
    </row>
    <row r="46" spans="1:8" ht="45" customHeight="1" x14ac:dyDescent="0.55000000000000004">
      <c r="A46" s="422" t="s">
        <v>97</v>
      </c>
      <c r="B46" s="77" t="s">
        <v>239</v>
      </c>
      <c r="C46" s="79" t="s">
        <v>89</v>
      </c>
      <c r="D46" s="77" t="s">
        <v>241</v>
      </c>
      <c r="E46" s="76" t="s">
        <v>356</v>
      </c>
    </row>
    <row r="47" spans="1:8" ht="45" customHeight="1" x14ac:dyDescent="0.55000000000000004">
      <c r="A47" s="423"/>
      <c r="B47" s="73" t="s">
        <v>10</v>
      </c>
      <c r="C47" s="77"/>
      <c r="D47" s="77" t="s">
        <v>323</v>
      </c>
      <c r="E47" s="77" t="s">
        <v>322</v>
      </c>
    </row>
    <row r="48" spans="1:8" ht="45" customHeight="1" x14ac:dyDescent="0.7">
      <c r="A48" s="423"/>
      <c r="B48" s="73" t="s">
        <v>76</v>
      </c>
      <c r="C48" s="77"/>
      <c r="D48" s="426" t="s">
        <v>137</v>
      </c>
      <c r="E48" s="427"/>
      <c r="F48" s="427"/>
      <c r="G48" s="427"/>
      <c r="H48" s="428"/>
    </row>
    <row r="49" spans="1:5" ht="45" customHeight="1" x14ac:dyDescent="0.55000000000000004">
      <c r="A49" s="423"/>
      <c r="B49" s="73" t="s">
        <v>378</v>
      </c>
      <c r="C49" s="77"/>
      <c r="D49" s="77" t="s">
        <v>43</v>
      </c>
      <c r="E49" s="80" t="s">
        <v>74</v>
      </c>
    </row>
    <row r="50" spans="1:5" ht="45" customHeight="1" x14ac:dyDescent="0.55000000000000004">
      <c r="A50" s="424"/>
      <c r="B50" s="73" t="s">
        <v>46</v>
      </c>
      <c r="C50" s="77"/>
      <c r="D50" s="77" t="s">
        <v>44</v>
      </c>
      <c r="E50" s="77" t="s">
        <v>53</v>
      </c>
    </row>
    <row r="51" spans="1:5" ht="45" customHeight="1" x14ac:dyDescent="0.7">
      <c r="A51" s="426"/>
      <c r="B51" s="427"/>
      <c r="C51" s="427"/>
      <c r="D51" s="427"/>
      <c r="E51" s="428"/>
    </row>
    <row r="52" spans="1:5" ht="45" customHeight="1" x14ac:dyDescent="0.55000000000000004">
      <c r="A52" s="422" t="s">
        <v>98</v>
      </c>
      <c r="B52" s="77" t="s">
        <v>239</v>
      </c>
      <c r="C52" s="79" t="s">
        <v>89</v>
      </c>
      <c r="D52" s="77" t="s">
        <v>271</v>
      </c>
      <c r="E52" s="76" t="s">
        <v>356</v>
      </c>
    </row>
    <row r="53" spans="1:5" ht="45" customHeight="1" x14ac:dyDescent="0.55000000000000004">
      <c r="A53" s="423"/>
      <c r="B53" s="73" t="s">
        <v>10</v>
      </c>
      <c r="C53" s="77"/>
      <c r="D53" s="77" t="s">
        <v>324</v>
      </c>
      <c r="E53" s="77" t="s">
        <v>245</v>
      </c>
    </row>
    <row r="54" spans="1:5" ht="45" customHeight="1" x14ac:dyDescent="0.55000000000000004">
      <c r="A54" s="423"/>
      <c r="B54" s="73" t="s">
        <v>66</v>
      </c>
      <c r="C54" s="77"/>
      <c r="D54" s="80" t="s">
        <v>70</v>
      </c>
      <c r="E54" s="77" t="s">
        <v>53</v>
      </c>
    </row>
    <row r="55" spans="1:5" ht="45" customHeight="1" x14ac:dyDescent="0.55000000000000004">
      <c r="A55" s="423"/>
      <c r="B55" s="73" t="s">
        <v>378</v>
      </c>
      <c r="C55" s="77"/>
      <c r="D55" s="77" t="s">
        <v>43</v>
      </c>
      <c r="E55" s="80" t="s">
        <v>65</v>
      </c>
    </row>
    <row r="56" spans="1:5" ht="45" customHeight="1" x14ac:dyDescent="0.55000000000000004">
      <c r="A56" s="424"/>
      <c r="B56" s="73" t="s">
        <v>46</v>
      </c>
      <c r="C56" s="77"/>
      <c r="D56" s="77" t="s">
        <v>44</v>
      </c>
      <c r="E56" s="77"/>
    </row>
    <row r="57" spans="1:5" ht="45" customHeight="1" x14ac:dyDescent="0.7">
      <c r="A57" s="426"/>
      <c r="B57" s="427"/>
      <c r="C57" s="427"/>
      <c r="D57" s="427"/>
      <c r="E57" s="428"/>
    </row>
    <row r="58" spans="1:5" ht="45" customHeight="1" x14ac:dyDescent="0.55000000000000004">
      <c r="A58" s="422" t="s">
        <v>99</v>
      </c>
      <c r="B58" s="77" t="s">
        <v>239</v>
      </c>
      <c r="C58" s="79" t="s">
        <v>89</v>
      </c>
      <c r="D58" s="77" t="s">
        <v>379</v>
      </c>
      <c r="E58" s="76" t="s">
        <v>356</v>
      </c>
    </row>
    <row r="59" spans="1:5" ht="45" customHeight="1" x14ac:dyDescent="0.55000000000000004">
      <c r="A59" s="423"/>
      <c r="B59" s="73" t="s">
        <v>10</v>
      </c>
      <c r="C59" s="77"/>
      <c r="D59" s="77" t="s">
        <v>340</v>
      </c>
      <c r="E59" s="77" t="s">
        <v>380</v>
      </c>
    </row>
    <row r="60" spans="1:5" ht="45" customHeight="1" x14ac:dyDescent="0.55000000000000004">
      <c r="A60" s="423"/>
      <c r="B60" s="73" t="s">
        <v>79</v>
      </c>
      <c r="C60" s="77"/>
      <c r="D60" s="80" t="s">
        <v>274</v>
      </c>
      <c r="E60" s="80" t="s">
        <v>57</v>
      </c>
    </row>
    <row r="61" spans="1:5" ht="45" customHeight="1" x14ac:dyDescent="0.55000000000000004">
      <c r="A61" s="423"/>
      <c r="B61" s="73" t="s">
        <v>366</v>
      </c>
      <c r="C61" s="77"/>
      <c r="D61" s="77" t="s">
        <v>43</v>
      </c>
      <c r="E61" s="77" t="s">
        <v>45</v>
      </c>
    </row>
    <row r="62" spans="1:5" ht="45" customHeight="1" x14ac:dyDescent="0.55000000000000004">
      <c r="A62" s="424"/>
      <c r="B62" s="73" t="s">
        <v>46</v>
      </c>
      <c r="C62" s="77"/>
      <c r="D62" s="77" t="s">
        <v>44</v>
      </c>
      <c r="E62" s="77"/>
    </row>
    <row r="63" spans="1:5" ht="45" customHeight="1" x14ac:dyDescent="0.55000000000000004">
      <c r="A63" s="225"/>
      <c r="B63" s="73"/>
      <c r="C63" s="77"/>
      <c r="D63" s="77"/>
      <c r="E63" s="75"/>
    </row>
    <row r="64" spans="1:5" ht="45" customHeight="1" x14ac:dyDescent="0.55000000000000004">
      <c r="A64" s="422" t="s">
        <v>100</v>
      </c>
      <c r="B64" s="77" t="s">
        <v>239</v>
      </c>
      <c r="C64" s="79" t="s">
        <v>89</v>
      </c>
      <c r="D64" s="81" t="s">
        <v>282</v>
      </c>
      <c r="E64" s="76" t="s">
        <v>356</v>
      </c>
    </row>
    <row r="65" spans="1:5" ht="45" customHeight="1" x14ac:dyDescent="0.55000000000000004">
      <c r="A65" s="423"/>
      <c r="B65" s="73" t="s">
        <v>10</v>
      </c>
      <c r="C65" s="77"/>
      <c r="D65" s="77" t="s">
        <v>358</v>
      </c>
      <c r="E65" s="77" t="s">
        <v>270</v>
      </c>
    </row>
    <row r="66" spans="1:5" ht="45" customHeight="1" x14ac:dyDescent="0.55000000000000004">
      <c r="A66" s="423"/>
      <c r="B66" s="73" t="s">
        <v>104</v>
      </c>
      <c r="C66" s="77"/>
      <c r="D66" s="80" t="s">
        <v>82</v>
      </c>
      <c r="E66" s="80" t="s">
        <v>377</v>
      </c>
    </row>
    <row r="67" spans="1:5" ht="45" customHeight="1" x14ac:dyDescent="0.55000000000000004">
      <c r="A67" s="423"/>
      <c r="B67" s="73" t="s">
        <v>366</v>
      </c>
      <c r="C67" s="77"/>
      <c r="D67" s="77" t="s">
        <v>43</v>
      </c>
      <c r="E67" s="80" t="s">
        <v>53</v>
      </c>
    </row>
    <row r="68" spans="1:5" ht="45" customHeight="1" x14ac:dyDescent="0.55000000000000004">
      <c r="A68" s="424"/>
      <c r="B68" s="73" t="s">
        <v>46</v>
      </c>
      <c r="C68" s="77"/>
      <c r="D68" s="77" t="s">
        <v>44</v>
      </c>
      <c r="E68" s="77"/>
    </row>
    <row r="69" spans="1:5" ht="45" customHeight="1" x14ac:dyDescent="0.55000000000000004">
      <c r="A69" s="82"/>
      <c r="B69" s="83"/>
      <c r="C69" s="83"/>
      <c r="D69" s="83"/>
      <c r="E69" s="84"/>
    </row>
    <row r="70" spans="1:5" ht="45" customHeight="1" x14ac:dyDescent="0.55000000000000004">
      <c r="A70" s="422" t="s">
        <v>101</v>
      </c>
      <c r="B70" s="76" t="s">
        <v>356</v>
      </c>
      <c r="C70" s="79" t="s">
        <v>89</v>
      </c>
      <c r="D70" s="77" t="s">
        <v>85</v>
      </c>
      <c r="E70" s="77" t="s">
        <v>83</v>
      </c>
    </row>
    <row r="71" spans="1:5" ht="45" customHeight="1" x14ac:dyDescent="0.55000000000000004">
      <c r="A71" s="417"/>
      <c r="B71" s="73" t="s">
        <v>10</v>
      </c>
      <c r="C71" s="77"/>
      <c r="D71" s="77" t="s">
        <v>56</v>
      </c>
      <c r="E71" s="77" t="s">
        <v>53</v>
      </c>
    </row>
    <row r="72" spans="1:5" ht="45" customHeight="1" x14ac:dyDescent="0.55000000000000004">
      <c r="A72" s="417"/>
      <c r="B72" s="73" t="s">
        <v>84</v>
      </c>
      <c r="C72" s="77"/>
      <c r="D72" s="77" t="s">
        <v>43</v>
      </c>
      <c r="E72" s="77" t="s">
        <v>45</v>
      </c>
    </row>
    <row r="73" spans="1:5" ht="45" customHeight="1" x14ac:dyDescent="0.55000000000000004">
      <c r="A73" s="417"/>
      <c r="B73" s="73" t="s">
        <v>45</v>
      </c>
      <c r="C73" s="77"/>
      <c r="D73" s="77" t="s">
        <v>44</v>
      </c>
      <c r="E73" s="77"/>
    </row>
    <row r="74" spans="1:5" ht="45" customHeight="1" x14ac:dyDescent="0.55000000000000004">
      <c r="A74" s="418"/>
      <c r="B74" s="73" t="s">
        <v>46</v>
      </c>
      <c r="C74" s="77"/>
      <c r="D74" s="77"/>
      <c r="E74" s="77"/>
    </row>
    <row r="75" spans="1:5" ht="45" customHeight="1" x14ac:dyDescent="0.25">
      <c r="A75" s="22"/>
      <c r="B75" s="22"/>
      <c r="C75" s="22"/>
      <c r="D75" s="22"/>
      <c r="E75" s="22"/>
    </row>
    <row r="76" spans="1:5" x14ac:dyDescent="0.25">
      <c r="A76" s="22"/>
      <c r="B76" s="22"/>
      <c r="C76" s="22"/>
      <c r="D76" s="22"/>
      <c r="E76" s="22"/>
    </row>
    <row r="77" spans="1:5" x14ac:dyDescent="0.25">
      <c r="A77" s="22"/>
      <c r="B77" s="22"/>
      <c r="C77" s="22"/>
      <c r="D77" s="22"/>
      <c r="E77" s="22"/>
    </row>
    <row r="78" spans="1:5" x14ac:dyDescent="0.25">
      <c r="A78" s="22"/>
      <c r="B78" s="22"/>
      <c r="C78" s="22"/>
      <c r="D78" s="22"/>
      <c r="E78" s="22"/>
    </row>
    <row r="79" spans="1:5" x14ac:dyDescent="0.25">
      <c r="A79" s="22"/>
      <c r="B79" s="22"/>
      <c r="C79" s="22"/>
      <c r="D79" s="22"/>
      <c r="E79" s="22"/>
    </row>
    <row r="80" spans="1:5" x14ac:dyDescent="0.25">
      <c r="A80" s="22"/>
      <c r="B80" s="22"/>
      <c r="C80" s="22"/>
      <c r="D80" s="22"/>
      <c r="E80" s="22"/>
    </row>
    <row r="81" spans="1:5" x14ac:dyDescent="0.25">
      <c r="A81" s="22"/>
      <c r="B81" s="22"/>
      <c r="C81" s="22"/>
      <c r="D81" s="22"/>
      <c r="E81" s="22"/>
    </row>
    <row r="82" spans="1:5" x14ac:dyDescent="0.25">
      <c r="A82" s="22"/>
      <c r="B82" s="22"/>
      <c r="C82" s="22"/>
      <c r="D82" s="22"/>
      <c r="E82" s="22"/>
    </row>
    <row r="83" spans="1:5" x14ac:dyDescent="0.25">
      <c r="A83" s="22"/>
      <c r="B83" s="22"/>
      <c r="C83" s="22"/>
      <c r="D83" s="22"/>
      <c r="E83" s="22"/>
    </row>
    <row r="84" spans="1:5" x14ac:dyDescent="0.25">
      <c r="A84" s="22"/>
      <c r="B84" s="22"/>
      <c r="C84" s="22"/>
      <c r="D84" s="22"/>
      <c r="E84" s="22"/>
    </row>
    <row r="85" spans="1:5" x14ac:dyDescent="0.25">
      <c r="A85" s="22"/>
      <c r="B85" s="22"/>
      <c r="C85" s="22"/>
      <c r="D85" s="22"/>
      <c r="E85" s="22"/>
    </row>
    <row r="86" spans="1:5" x14ac:dyDescent="0.25">
      <c r="A86" s="22"/>
      <c r="B86" s="22"/>
      <c r="C86" s="22"/>
      <c r="D86" s="22"/>
      <c r="E86" s="22"/>
    </row>
    <row r="87" spans="1:5" x14ac:dyDescent="0.25">
      <c r="A87" s="22"/>
      <c r="B87" s="22"/>
      <c r="C87" s="22"/>
      <c r="D87" s="22"/>
      <c r="E87" s="22"/>
    </row>
    <row r="88" spans="1:5" x14ac:dyDescent="0.25">
      <c r="A88" s="22"/>
      <c r="B88" s="22"/>
      <c r="C88" s="22"/>
      <c r="D88" s="22"/>
      <c r="E88" s="22"/>
    </row>
    <row r="89" spans="1:5" x14ac:dyDescent="0.25">
      <c r="A89" s="22"/>
      <c r="B89" s="22"/>
      <c r="C89" s="22"/>
      <c r="D89" s="22"/>
      <c r="E89" s="22"/>
    </row>
    <row r="90" spans="1:5" x14ac:dyDescent="0.25">
      <c r="A90" s="22"/>
      <c r="B90" s="22"/>
      <c r="C90" s="22"/>
      <c r="D90" s="22"/>
      <c r="E90" s="22"/>
    </row>
    <row r="91" spans="1:5" x14ac:dyDescent="0.25">
      <c r="A91" s="22"/>
      <c r="B91" s="22"/>
      <c r="C91" s="22"/>
      <c r="D91" s="22"/>
      <c r="E91" s="22"/>
    </row>
    <row r="92" spans="1:5" x14ac:dyDescent="0.25">
      <c r="A92" s="22"/>
      <c r="B92" s="22"/>
      <c r="C92" s="22"/>
      <c r="D92" s="22"/>
      <c r="E92" s="22"/>
    </row>
    <row r="93" spans="1:5" x14ac:dyDescent="0.25">
      <c r="A93" s="22"/>
      <c r="B93" s="22"/>
      <c r="C93" s="22"/>
      <c r="D93" s="22"/>
      <c r="E93" s="22"/>
    </row>
    <row r="94" spans="1:5" x14ac:dyDescent="0.25">
      <c r="A94" s="22"/>
      <c r="B94" s="22"/>
      <c r="C94" s="22"/>
      <c r="D94" s="22"/>
      <c r="E94" s="22"/>
    </row>
    <row r="95" spans="1:5" x14ac:dyDescent="0.25">
      <c r="A95" s="22"/>
      <c r="B95" s="22"/>
      <c r="C95" s="22"/>
      <c r="D95" s="22"/>
      <c r="E95" s="22"/>
    </row>
    <row r="96" spans="1:5" x14ac:dyDescent="0.25">
      <c r="A96" s="22"/>
      <c r="B96" s="22"/>
      <c r="C96" s="22"/>
      <c r="D96" s="22"/>
      <c r="E96" s="22"/>
    </row>
    <row r="97" spans="1:5" x14ac:dyDescent="0.25">
      <c r="A97" s="22"/>
      <c r="B97" s="22"/>
      <c r="C97" s="22"/>
      <c r="D97" s="22"/>
      <c r="E97" s="22"/>
    </row>
    <row r="98" spans="1:5" x14ac:dyDescent="0.25">
      <c r="A98" s="22"/>
      <c r="B98" s="22"/>
      <c r="C98" s="22"/>
      <c r="D98" s="22"/>
      <c r="E98" s="22"/>
    </row>
    <row r="99" spans="1:5" x14ac:dyDescent="0.25">
      <c r="A99" s="22"/>
      <c r="B99" s="22"/>
      <c r="C99" s="22"/>
      <c r="D99" s="22"/>
      <c r="E99" s="22"/>
    </row>
    <row r="100" spans="1:5" x14ac:dyDescent="0.25">
      <c r="A100" s="22"/>
      <c r="B100" s="22"/>
      <c r="C100" s="22"/>
      <c r="D100" s="22"/>
      <c r="E100" s="22"/>
    </row>
    <row r="101" spans="1:5" x14ac:dyDescent="0.25">
      <c r="A101" s="22"/>
      <c r="B101" s="22"/>
      <c r="C101" s="22"/>
      <c r="D101" s="22"/>
      <c r="E101" s="22"/>
    </row>
    <row r="102" spans="1:5" x14ac:dyDescent="0.25">
      <c r="A102" s="22"/>
      <c r="B102" s="22"/>
      <c r="C102" s="22"/>
      <c r="D102" s="22"/>
      <c r="E102" s="22"/>
    </row>
    <row r="103" spans="1:5" x14ac:dyDescent="0.25">
      <c r="A103" s="22"/>
      <c r="B103" s="22"/>
      <c r="C103" s="22"/>
      <c r="D103" s="22"/>
      <c r="E103" s="22"/>
    </row>
    <row r="104" spans="1:5" x14ac:dyDescent="0.25">
      <c r="A104" s="22"/>
      <c r="B104" s="22"/>
      <c r="C104" s="22"/>
      <c r="D104" s="22"/>
      <c r="E104" s="22"/>
    </row>
    <row r="105" spans="1:5" x14ac:dyDescent="0.25">
      <c r="A105" s="22"/>
      <c r="B105" s="22"/>
      <c r="C105" s="22"/>
      <c r="D105" s="22"/>
      <c r="E105" s="22"/>
    </row>
    <row r="106" spans="1:5" x14ac:dyDescent="0.25">
      <c r="A106" s="22"/>
      <c r="B106" s="22"/>
      <c r="C106" s="22"/>
      <c r="D106" s="22"/>
      <c r="E106" s="22"/>
    </row>
    <row r="107" spans="1:5" x14ac:dyDescent="0.25">
      <c r="A107" s="22"/>
      <c r="B107" s="22"/>
      <c r="C107" s="22"/>
      <c r="D107" s="22"/>
      <c r="E107" s="22"/>
    </row>
    <row r="108" spans="1:5" x14ac:dyDescent="0.25">
      <c r="A108" s="22"/>
      <c r="B108" s="22"/>
      <c r="C108" s="22"/>
      <c r="D108" s="22"/>
      <c r="E108" s="22"/>
    </row>
    <row r="109" spans="1:5" x14ac:dyDescent="0.25">
      <c r="A109" s="22"/>
      <c r="B109" s="22"/>
      <c r="C109" s="22"/>
      <c r="D109" s="22"/>
      <c r="E109" s="22"/>
    </row>
    <row r="110" spans="1:5" x14ac:dyDescent="0.25">
      <c r="A110" s="22"/>
      <c r="B110" s="22"/>
      <c r="C110" s="22"/>
      <c r="D110" s="22"/>
      <c r="E110" s="22"/>
    </row>
    <row r="111" spans="1:5" x14ac:dyDescent="0.25">
      <c r="A111" s="22"/>
      <c r="B111" s="22"/>
      <c r="C111" s="22"/>
      <c r="D111" s="22"/>
      <c r="E111" s="22"/>
    </row>
    <row r="112" spans="1:5" x14ac:dyDescent="0.25">
      <c r="A112" s="22"/>
      <c r="B112" s="22"/>
      <c r="C112" s="22"/>
      <c r="D112" s="22"/>
      <c r="E112" s="22"/>
    </row>
    <row r="113" spans="1:9" x14ac:dyDescent="0.25">
      <c r="A113" s="22"/>
      <c r="B113" s="22"/>
      <c r="C113" s="22"/>
      <c r="D113" s="22"/>
      <c r="E113" s="22"/>
    </row>
    <row r="114" spans="1:9" x14ac:dyDescent="0.25">
      <c r="A114" s="22"/>
      <c r="B114" s="22"/>
      <c r="C114" s="22"/>
      <c r="D114" s="22"/>
      <c r="E114" s="22"/>
    </row>
    <row r="115" spans="1:9" x14ac:dyDescent="0.25">
      <c r="A115" s="22"/>
      <c r="B115" s="22"/>
      <c r="C115" s="22"/>
      <c r="D115" s="22"/>
      <c r="E115" s="22"/>
    </row>
    <row r="116" spans="1:9" x14ac:dyDescent="0.25">
      <c r="A116" s="22"/>
      <c r="B116" s="22"/>
      <c r="C116" s="22"/>
      <c r="D116" s="22"/>
      <c r="E116" s="22"/>
    </row>
    <row r="117" spans="1:9" x14ac:dyDescent="0.25">
      <c r="A117" s="22"/>
      <c r="B117" s="22"/>
      <c r="C117" s="22"/>
      <c r="D117" s="22"/>
      <c r="E117" s="22"/>
    </row>
    <row r="118" spans="1:9" x14ac:dyDescent="0.25">
      <c r="A118" s="22"/>
      <c r="B118" s="22"/>
      <c r="C118" s="22"/>
      <c r="D118" s="22"/>
      <c r="E118" s="22"/>
    </row>
    <row r="119" spans="1:9" x14ac:dyDescent="0.25">
      <c r="A119" s="22"/>
      <c r="B119" s="22"/>
      <c r="C119" s="22"/>
      <c r="D119" s="22"/>
      <c r="E119" s="22"/>
    </row>
    <row r="120" spans="1:9" x14ac:dyDescent="0.25">
      <c r="A120" s="22"/>
      <c r="B120" s="22"/>
      <c r="C120" s="22"/>
      <c r="D120" s="22"/>
      <c r="E120" s="22"/>
    </row>
    <row r="121" spans="1:9" x14ac:dyDescent="0.25">
      <c r="A121" s="22"/>
      <c r="B121" s="22"/>
      <c r="C121" s="22"/>
      <c r="D121" s="22"/>
      <c r="E121" s="22"/>
    </row>
    <row r="122" spans="1:9" x14ac:dyDescent="0.25">
      <c r="A122" s="22"/>
      <c r="B122" s="22"/>
      <c r="C122" s="22"/>
      <c r="D122" s="22"/>
      <c r="E122" s="22"/>
      <c r="I122" s="29"/>
    </row>
    <row r="123" spans="1:9" x14ac:dyDescent="0.25">
      <c r="A123" s="22"/>
      <c r="B123" s="22"/>
      <c r="C123" s="22"/>
      <c r="D123" s="22"/>
      <c r="E123" s="22"/>
    </row>
    <row r="124" spans="1:9" x14ac:dyDescent="0.25">
      <c r="A124" s="22"/>
      <c r="B124" s="22"/>
      <c r="C124" s="22"/>
      <c r="D124" s="22"/>
      <c r="E124" s="22"/>
    </row>
    <row r="125" spans="1:9" x14ac:dyDescent="0.25">
      <c r="A125" s="22"/>
      <c r="B125" s="22"/>
      <c r="C125" s="22"/>
      <c r="D125" s="22"/>
      <c r="E125" s="22"/>
    </row>
    <row r="126" spans="1:9" x14ac:dyDescent="0.25">
      <c r="A126" s="22"/>
      <c r="B126" s="22"/>
      <c r="C126" s="22"/>
      <c r="D126" s="22"/>
      <c r="E126" s="22"/>
    </row>
    <row r="127" spans="1:9" x14ac:dyDescent="0.25">
      <c r="A127" s="22"/>
      <c r="B127" s="22"/>
      <c r="C127" s="22"/>
      <c r="D127" s="22"/>
      <c r="E127" s="22"/>
    </row>
  </sheetData>
  <mergeCells count="17">
    <mergeCell ref="A33:A37"/>
    <mergeCell ref="A64:A68"/>
    <mergeCell ref="A70:A74"/>
    <mergeCell ref="A58:A62"/>
    <mergeCell ref="A40:A44"/>
    <mergeCell ref="A46:A50"/>
    <mergeCell ref="A52:A56"/>
    <mergeCell ref="A45:E45"/>
    <mergeCell ref="A51:E51"/>
    <mergeCell ref="A57:E57"/>
    <mergeCell ref="D48:H48"/>
    <mergeCell ref="A3:A7"/>
    <mergeCell ref="A9:A13"/>
    <mergeCell ref="A15:A19"/>
    <mergeCell ref="A21:A25"/>
    <mergeCell ref="A27:A31"/>
    <mergeCell ref="A20:E20"/>
  </mergeCells>
  <pageMargins left="0.7" right="0.7" top="0.75" bottom="0.75" header="0.3" footer="0.3"/>
  <pageSetup paperSize="9" scale="30" orientation="landscape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R116"/>
  <sheetViews>
    <sheetView view="pageBreakPreview" topLeftCell="A49" zoomScale="20" zoomScaleNormal="24" zoomScaleSheetLayoutView="20" workbookViewId="0">
      <selection activeCell="F57" sqref="F57"/>
    </sheetView>
  </sheetViews>
  <sheetFormatPr defaultRowHeight="15" x14ac:dyDescent="0.25"/>
  <cols>
    <col min="1" max="1" width="156.5703125" customWidth="1"/>
    <col min="2" max="2" width="45.7109375" customWidth="1"/>
    <col min="3" max="3" width="46.42578125" customWidth="1"/>
    <col min="4" max="5" width="40.7109375" customWidth="1"/>
    <col min="6" max="6" width="45" customWidth="1"/>
    <col min="7" max="8" width="40.7109375" customWidth="1"/>
    <col min="9" max="9" width="45.7109375" customWidth="1"/>
    <col min="10" max="10" width="44.28515625" customWidth="1"/>
    <col min="11" max="11" width="40.7109375" customWidth="1"/>
    <col min="12" max="12" width="44.28515625" customWidth="1"/>
    <col min="13" max="13" width="40.7109375" customWidth="1"/>
    <col min="14" max="14" width="50" customWidth="1"/>
    <col min="15" max="15" width="52.140625" customWidth="1"/>
    <col min="16" max="16" width="40.7109375" customWidth="1"/>
    <col min="17" max="17" width="54.28515625" customWidth="1"/>
    <col min="18" max="18" width="28" bestFit="1" customWidth="1"/>
  </cols>
  <sheetData>
    <row r="2" spans="1:17" ht="126.75" customHeight="1" thickBot="1" x14ac:dyDescent="1.4">
      <c r="A2" s="2"/>
      <c r="D2" s="57" t="s">
        <v>168</v>
      </c>
      <c r="E2" s="57"/>
      <c r="F2" s="55"/>
      <c r="G2" s="55"/>
      <c r="H2" s="55"/>
      <c r="I2" s="55"/>
      <c r="J2" s="55"/>
      <c r="K2" s="56"/>
      <c r="L2" s="55"/>
      <c r="M2" s="55"/>
      <c r="N2" s="55"/>
      <c r="O2" s="55" t="s">
        <v>268</v>
      </c>
      <c r="P2" s="67"/>
      <c r="Q2" s="67"/>
    </row>
    <row r="3" spans="1:17" ht="179.25" customHeight="1" thickBot="1" x14ac:dyDescent="0.3">
      <c r="A3" s="59" t="s">
        <v>169</v>
      </c>
      <c r="B3" s="60">
        <v>1</v>
      </c>
      <c r="C3" s="60">
        <v>2</v>
      </c>
      <c r="D3" s="60">
        <v>3</v>
      </c>
      <c r="E3" s="60">
        <v>4</v>
      </c>
      <c r="F3" s="60">
        <v>5</v>
      </c>
      <c r="G3" s="61">
        <v>6</v>
      </c>
      <c r="H3" s="60">
        <v>7</v>
      </c>
      <c r="I3" s="60">
        <v>8</v>
      </c>
      <c r="J3" s="60">
        <v>9</v>
      </c>
      <c r="K3" s="60">
        <v>10</v>
      </c>
      <c r="L3" s="60">
        <v>11</v>
      </c>
      <c r="M3" s="172">
        <v>12</v>
      </c>
      <c r="N3" s="60" t="s">
        <v>335</v>
      </c>
      <c r="O3" s="175" t="s">
        <v>344</v>
      </c>
      <c r="P3" s="171">
        <v>0.85</v>
      </c>
      <c r="Q3" s="62" t="s">
        <v>170</v>
      </c>
    </row>
    <row r="4" spans="1:17" ht="123" customHeight="1" thickBot="1" x14ac:dyDescent="1.4">
      <c r="A4" s="38" t="s">
        <v>45</v>
      </c>
      <c r="B4" s="39">
        <v>35</v>
      </c>
      <c r="C4" s="39">
        <v>55</v>
      </c>
      <c r="D4" s="39">
        <v>40</v>
      </c>
      <c r="E4" s="39">
        <v>65</v>
      </c>
      <c r="F4" s="39">
        <v>35</v>
      </c>
      <c r="G4" s="40">
        <v>60</v>
      </c>
      <c r="H4" s="39">
        <v>60</v>
      </c>
      <c r="I4" s="39">
        <v>35</v>
      </c>
      <c r="J4" s="39">
        <v>40</v>
      </c>
      <c r="K4" s="39">
        <v>64</v>
      </c>
      <c r="L4" s="39">
        <v>35</v>
      </c>
      <c r="M4" s="41">
        <v>60</v>
      </c>
      <c r="N4" s="178">
        <v>584</v>
      </c>
      <c r="O4" s="176">
        <f>M4+L4+K4+J4+I4+H4+G4+F4+E4+D4+C4+B4</f>
        <v>584</v>
      </c>
      <c r="P4" s="63">
        <v>68</v>
      </c>
      <c r="Q4" s="63">
        <v>80</v>
      </c>
    </row>
    <row r="5" spans="1:17" ht="123" customHeight="1" thickBot="1" x14ac:dyDescent="1.4">
      <c r="A5" s="43" t="s">
        <v>44</v>
      </c>
      <c r="B5" s="39">
        <v>35</v>
      </c>
      <c r="C5" s="39">
        <v>35</v>
      </c>
      <c r="D5" s="39">
        <v>35</v>
      </c>
      <c r="E5" s="39">
        <v>35</v>
      </c>
      <c r="F5" s="39">
        <v>35</v>
      </c>
      <c r="G5" s="39">
        <v>35</v>
      </c>
      <c r="H5" s="39">
        <v>35</v>
      </c>
      <c r="I5" s="39">
        <v>35</v>
      </c>
      <c r="J5" s="39">
        <v>35</v>
      </c>
      <c r="K5" s="39">
        <v>35</v>
      </c>
      <c r="L5" s="39">
        <v>35</v>
      </c>
      <c r="M5" s="39">
        <v>35</v>
      </c>
      <c r="N5" s="179">
        <v>420</v>
      </c>
      <c r="O5" s="176">
        <f t="shared" ref="O5:O58" si="0">M5+L5+K5+J5+I5+H5+G5+F5+E5+D5+C5+B5</f>
        <v>420</v>
      </c>
      <c r="P5" s="42">
        <v>42</v>
      </c>
      <c r="Q5" s="42">
        <v>43</v>
      </c>
    </row>
    <row r="6" spans="1:17" ht="123" customHeight="1" thickBot="1" x14ac:dyDescent="1.4">
      <c r="A6" s="430" t="s">
        <v>172</v>
      </c>
      <c r="B6" s="321"/>
      <c r="C6" s="321"/>
      <c r="D6" s="321"/>
      <c r="E6" s="321"/>
      <c r="F6" s="321"/>
      <c r="G6" s="321"/>
      <c r="H6" s="321"/>
      <c r="I6" s="321"/>
      <c r="J6" s="321"/>
      <c r="K6" s="321"/>
      <c r="L6" s="321"/>
      <c r="M6" s="322"/>
      <c r="N6" s="178"/>
      <c r="O6" s="176">
        <f t="shared" si="0"/>
        <v>0</v>
      </c>
      <c r="P6" s="42">
        <v>36</v>
      </c>
      <c r="Q6" s="42">
        <v>43</v>
      </c>
    </row>
    <row r="7" spans="1:17" ht="123" customHeight="1" thickBot="1" x14ac:dyDescent="1.4">
      <c r="A7" s="49" t="s">
        <v>145</v>
      </c>
      <c r="B7" s="44"/>
      <c r="C7" s="44"/>
      <c r="D7" s="44">
        <v>45</v>
      </c>
      <c r="E7" s="44"/>
      <c r="F7" s="44"/>
      <c r="G7" s="47"/>
      <c r="H7" s="44">
        <v>45</v>
      </c>
      <c r="I7" s="44">
        <v>45</v>
      </c>
      <c r="J7" s="44"/>
      <c r="K7" s="44"/>
      <c r="L7" s="44"/>
      <c r="M7" s="48"/>
      <c r="N7" s="178">
        <v>135</v>
      </c>
      <c r="O7" s="176">
        <f t="shared" si="0"/>
        <v>135</v>
      </c>
      <c r="P7" s="42"/>
      <c r="Q7" s="42"/>
    </row>
    <row r="8" spans="1:17" ht="123" customHeight="1" thickBot="1" x14ac:dyDescent="1.4">
      <c r="A8" s="43" t="s">
        <v>146</v>
      </c>
      <c r="B8" s="44"/>
      <c r="C8" s="44"/>
      <c r="D8" s="44"/>
      <c r="E8" s="44"/>
      <c r="F8" s="44"/>
      <c r="G8" s="47"/>
      <c r="H8" s="44">
        <v>20</v>
      </c>
      <c r="I8" s="44"/>
      <c r="J8" s="44">
        <v>20</v>
      </c>
      <c r="K8" s="44"/>
      <c r="L8" s="44"/>
      <c r="M8" s="48"/>
      <c r="N8" s="178">
        <v>40</v>
      </c>
      <c r="O8" s="176">
        <f t="shared" si="0"/>
        <v>40</v>
      </c>
      <c r="P8" s="42"/>
      <c r="Q8" s="42"/>
    </row>
    <row r="9" spans="1:17" ht="123" customHeight="1" thickBot="1" x14ac:dyDescent="1.4">
      <c r="A9" s="43" t="s">
        <v>147</v>
      </c>
      <c r="B9" s="44"/>
      <c r="C9" s="44"/>
      <c r="D9" s="44"/>
      <c r="E9" s="44"/>
      <c r="F9" s="44"/>
      <c r="G9" s="47"/>
      <c r="H9" s="44"/>
      <c r="I9" s="44"/>
      <c r="J9" s="44"/>
      <c r="K9" s="44">
        <v>10</v>
      </c>
      <c r="L9" s="44"/>
      <c r="M9" s="48"/>
      <c r="N9" s="178">
        <v>10</v>
      </c>
      <c r="O9" s="176">
        <f t="shared" si="0"/>
        <v>10</v>
      </c>
      <c r="P9" s="42"/>
      <c r="Q9" s="42"/>
    </row>
    <row r="10" spans="1:17" ht="123" customHeight="1" thickBot="1" x14ac:dyDescent="1.4">
      <c r="A10" s="43" t="s">
        <v>148</v>
      </c>
      <c r="B10" s="44"/>
      <c r="C10" s="44"/>
      <c r="D10" s="44"/>
      <c r="E10" s="44"/>
      <c r="F10" s="44"/>
      <c r="G10" s="47"/>
      <c r="H10" s="44"/>
      <c r="I10" s="44"/>
      <c r="J10" s="44"/>
      <c r="K10" s="44"/>
      <c r="L10" s="44"/>
      <c r="M10" s="48">
        <v>30</v>
      </c>
      <c r="N10" s="178">
        <v>30</v>
      </c>
      <c r="O10" s="176">
        <f t="shared" si="0"/>
        <v>30</v>
      </c>
      <c r="P10" s="42"/>
      <c r="Q10" s="42"/>
    </row>
    <row r="11" spans="1:17" ht="123" customHeight="1" thickBot="1" x14ac:dyDescent="1.4">
      <c r="A11" s="43" t="s">
        <v>149</v>
      </c>
      <c r="B11" s="44"/>
      <c r="C11" s="44"/>
      <c r="D11" s="44"/>
      <c r="E11" s="44"/>
      <c r="F11" s="44"/>
      <c r="G11" s="47">
        <v>25</v>
      </c>
      <c r="H11" s="44"/>
      <c r="I11" s="44"/>
      <c r="J11" s="44"/>
      <c r="K11" s="44"/>
      <c r="L11" s="44"/>
      <c r="M11" s="48"/>
      <c r="N11" s="178">
        <v>25</v>
      </c>
      <c r="O11" s="176">
        <f t="shared" si="0"/>
        <v>25</v>
      </c>
      <c r="P11" s="42"/>
      <c r="Q11" s="42"/>
    </row>
    <row r="12" spans="1:17" ht="123" customHeight="1" thickBot="1" x14ac:dyDescent="1.4">
      <c r="A12" s="49" t="s">
        <v>123</v>
      </c>
      <c r="B12" s="44"/>
      <c r="C12" s="44">
        <v>25</v>
      </c>
      <c r="D12" s="44">
        <v>25</v>
      </c>
      <c r="E12" s="44">
        <v>15</v>
      </c>
      <c r="F12" s="44">
        <v>15</v>
      </c>
      <c r="G12" s="47"/>
      <c r="H12" s="44"/>
      <c r="I12" s="44">
        <v>25</v>
      </c>
      <c r="J12" s="44">
        <v>15</v>
      </c>
      <c r="K12" s="44"/>
      <c r="L12" s="44">
        <v>35</v>
      </c>
      <c r="M12" s="48"/>
      <c r="N12" s="178">
        <v>155</v>
      </c>
      <c r="O12" s="176">
        <f t="shared" si="0"/>
        <v>155</v>
      </c>
      <c r="P12" s="42"/>
      <c r="Q12" s="42"/>
    </row>
    <row r="13" spans="1:17" ht="123" customHeight="1" thickBot="1" x14ac:dyDescent="1.4">
      <c r="A13" s="49" t="s">
        <v>150</v>
      </c>
      <c r="B13" s="44"/>
      <c r="C13" s="44"/>
      <c r="D13" s="44"/>
      <c r="E13" s="44">
        <v>20</v>
      </c>
      <c r="F13" s="44"/>
      <c r="G13" s="47"/>
      <c r="H13" s="44"/>
      <c r="I13" s="44">
        <v>10</v>
      </c>
      <c r="J13" s="44"/>
      <c r="K13" s="44"/>
      <c r="L13" s="44">
        <v>25</v>
      </c>
      <c r="M13" s="48"/>
      <c r="N13" s="178">
        <v>55</v>
      </c>
      <c r="O13" s="176">
        <f t="shared" si="0"/>
        <v>55</v>
      </c>
      <c r="P13" s="42"/>
      <c r="Q13" s="42"/>
    </row>
    <row r="14" spans="1:17" ht="123" customHeight="1" thickBot="1" x14ac:dyDescent="1.4">
      <c r="A14" s="43" t="s">
        <v>151</v>
      </c>
      <c r="B14" s="44"/>
      <c r="C14" s="44"/>
      <c r="D14" s="44"/>
      <c r="E14" s="44"/>
      <c r="F14" s="44"/>
      <c r="G14" s="47"/>
      <c r="H14" s="44"/>
      <c r="I14" s="44"/>
      <c r="J14" s="44"/>
      <c r="K14" s="44"/>
      <c r="L14" s="44"/>
      <c r="M14" s="48">
        <v>20</v>
      </c>
      <c r="N14" s="178">
        <v>20</v>
      </c>
      <c r="O14" s="176">
        <f t="shared" si="0"/>
        <v>20</v>
      </c>
      <c r="P14" s="42"/>
      <c r="Q14" s="42"/>
    </row>
    <row r="15" spans="1:17" ht="123" customHeight="1" thickBot="1" x14ac:dyDescent="1.4">
      <c r="A15" s="43" t="s">
        <v>152</v>
      </c>
      <c r="B15" s="44">
        <v>25</v>
      </c>
      <c r="C15" s="44"/>
      <c r="D15" s="44"/>
      <c r="E15" s="44"/>
      <c r="F15" s="44"/>
      <c r="G15" s="47"/>
      <c r="H15" s="44"/>
      <c r="I15" s="44"/>
      <c r="J15" s="44"/>
      <c r="K15" s="44"/>
      <c r="L15" s="44"/>
      <c r="M15" s="48"/>
      <c r="N15" s="178">
        <v>25</v>
      </c>
      <c r="O15" s="176">
        <f t="shared" si="0"/>
        <v>25</v>
      </c>
      <c r="P15" s="42"/>
      <c r="Q15" s="42"/>
    </row>
    <row r="16" spans="1:17" ht="123" customHeight="1" thickBot="1" x14ac:dyDescent="1.4">
      <c r="A16" s="43" t="s">
        <v>173</v>
      </c>
      <c r="B16" s="44">
        <v>45</v>
      </c>
      <c r="C16" s="44">
        <v>40</v>
      </c>
      <c r="D16" s="44">
        <v>25</v>
      </c>
      <c r="E16" s="44"/>
      <c r="F16" s="44"/>
      <c r="G16" s="47">
        <v>25</v>
      </c>
      <c r="H16" s="44"/>
      <c r="I16" s="44"/>
      <c r="J16" s="44"/>
      <c r="K16" s="44">
        <v>30</v>
      </c>
      <c r="L16" s="44"/>
      <c r="M16" s="48">
        <v>5</v>
      </c>
      <c r="N16" s="178">
        <v>170</v>
      </c>
      <c r="O16" s="176">
        <f t="shared" si="0"/>
        <v>170</v>
      </c>
      <c r="P16" s="42">
        <v>10</v>
      </c>
      <c r="Q16" s="42">
        <v>12</v>
      </c>
    </row>
    <row r="17" spans="1:17" ht="123" customHeight="1" thickBot="1" x14ac:dyDescent="1.4">
      <c r="A17" s="49" t="s">
        <v>110</v>
      </c>
      <c r="B17" s="44">
        <v>35</v>
      </c>
      <c r="C17" s="44">
        <v>3</v>
      </c>
      <c r="D17" s="44"/>
      <c r="E17" s="44">
        <v>7</v>
      </c>
      <c r="F17" s="44">
        <v>38</v>
      </c>
      <c r="G17" s="47"/>
      <c r="H17" s="44">
        <v>35</v>
      </c>
      <c r="I17" s="44">
        <v>40</v>
      </c>
      <c r="J17" s="44">
        <v>37</v>
      </c>
      <c r="K17" s="44"/>
      <c r="L17" s="44">
        <v>40</v>
      </c>
      <c r="M17" s="48"/>
      <c r="N17" s="178">
        <v>235</v>
      </c>
      <c r="O17" s="176">
        <f t="shared" si="0"/>
        <v>235</v>
      </c>
      <c r="P17" s="42">
        <v>25</v>
      </c>
      <c r="Q17" s="42">
        <v>29</v>
      </c>
    </row>
    <row r="18" spans="1:17" ht="123" customHeight="1" thickBot="1" x14ac:dyDescent="1.4">
      <c r="A18" s="431" t="s">
        <v>175</v>
      </c>
      <c r="B18" s="321"/>
      <c r="C18" s="321"/>
      <c r="D18" s="321"/>
      <c r="E18" s="321"/>
      <c r="F18" s="321"/>
      <c r="G18" s="321"/>
      <c r="H18" s="321"/>
      <c r="I18" s="321"/>
      <c r="J18" s="321"/>
      <c r="K18" s="321"/>
      <c r="L18" s="321"/>
      <c r="M18" s="322"/>
      <c r="N18" s="178"/>
      <c r="O18" s="176">
        <f t="shared" si="0"/>
        <v>0</v>
      </c>
      <c r="P18" s="42">
        <v>276</v>
      </c>
      <c r="Q18" s="42">
        <v>325</v>
      </c>
    </row>
    <row r="19" spans="1:17" ht="123" customHeight="1" thickBot="1" x14ac:dyDescent="1.4">
      <c r="A19" s="49" t="s">
        <v>176</v>
      </c>
      <c r="B19" s="44">
        <v>135</v>
      </c>
      <c r="C19" s="44">
        <v>100</v>
      </c>
      <c r="D19" s="44"/>
      <c r="E19" s="44">
        <v>240</v>
      </c>
      <c r="F19" s="44">
        <v>40</v>
      </c>
      <c r="G19" s="47">
        <v>30</v>
      </c>
      <c r="H19" s="44"/>
      <c r="I19" s="44">
        <v>20</v>
      </c>
      <c r="J19" s="44">
        <v>220</v>
      </c>
      <c r="K19" s="44"/>
      <c r="L19" s="44">
        <v>120</v>
      </c>
      <c r="M19" s="48"/>
      <c r="N19" s="178">
        <v>905</v>
      </c>
      <c r="O19" s="176">
        <f t="shared" si="0"/>
        <v>905</v>
      </c>
      <c r="P19" s="42"/>
      <c r="Q19" s="42"/>
    </row>
    <row r="20" spans="1:17" ht="123" customHeight="1" thickBot="1" x14ac:dyDescent="1.4">
      <c r="A20" s="43" t="s">
        <v>192</v>
      </c>
      <c r="B20" s="44">
        <v>33</v>
      </c>
      <c r="C20" s="44">
        <v>25</v>
      </c>
      <c r="D20" s="44">
        <v>15</v>
      </c>
      <c r="E20" s="44">
        <v>20</v>
      </c>
      <c r="F20" s="44">
        <v>20</v>
      </c>
      <c r="G20" s="47">
        <v>7</v>
      </c>
      <c r="H20" s="44">
        <v>28</v>
      </c>
      <c r="I20" s="44">
        <v>24</v>
      </c>
      <c r="J20" s="44">
        <v>22</v>
      </c>
      <c r="K20" s="44">
        <v>17</v>
      </c>
      <c r="L20" s="44">
        <v>35</v>
      </c>
      <c r="M20" s="48">
        <v>25</v>
      </c>
      <c r="N20" s="178">
        <v>271</v>
      </c>
      <c r="O20" s="176">
        <f t="shared" si="0"/>
        <v>271</v>
      </c>
      <c r="P20" s="42"/>
      <c r="Q20" s="42"/>
    </row>
    <row r="21" spans="1:17" ht="123" customHeight="1" thickBot="1" x14ac:dyDescent="1.4">
      <c r="A21" s="43" t="s">
        <v>163</v>
      </c>
      <c r="B21" s="44">
        <v>85</v>
      </c>
      <c r="C21" s="44">
        <v>45</v>
      </c>
      <c r="D21" s="44">
        <v>15</v>
      </c>
      <c r="E21" s="44">
        <v>40</v>
      </c>
      <c r="F21" s="44">
        <v>80</v>
      </c>
      <c r="G21" s="47">
        <v>15</v>
      </c>
      <c r="H21" s="44">
        <v>65</v>
      </c>
      <c r="I21" s="44">
        <v>45</v>
      </c>
      <c r="J21" s="44">
        <v>35</v>
      </c>
      <c r="K21" s="44">
        <v>35</v>
      </c>
      <c r="L21" s="44">
        <v>60</v>
      </c>
      <c r="M21" s="48">
        <v>15</v>
      </c>
      <c r="N21" s="178">
        <v>535</v>
      </c>
      <c r="O21" s="176">
        <f t="shared" si="0"/>
        <v>535</v>
      </c>
      <c r="P21" s="42"/>
      <c r="Q21" s="42"/>
    </row>
    <row r="22" spans="1:17" ht="123" customHeight="1" thickBot="1" x14ac:dyDescent="1.4">
      <c r="A22" s="49" t="s">
        <v>164</v>
      </c>
      <c r="B22" s="44"/>
      <c r="C22" s="44"/>
      <c r="D22" s="44">
        <v>45</v>
      </c>
      <c r="E22" s="44"/>
      <c r="F22" s="44">
        <v>55</v>
      </c>
      <c r="G22" s="47"/>
      <c r="H22" s="44"/>
      <c r="I22" s="44">
        <v>30</v>
      </c>
      <c r="J22" s="44"/>
      <c r="K22" s="44">
        <v>40</v>
      </c>
      <c r="L22" s="44">
        <v>80</v>
      </c>
      <c r="M22" s="48"/>
      <c r="N22" s="178">
        <v>250</v>
      </c>
      <c r="O22" s="176">
        <f t="shared" si="0"/>
        <v>250</v>
      </c>
      <c r="P22" s="42"/>
      <c r="Q22" s="42"/>
    </row>
    <row r="23" spans="1:17" ht="123" customHeight="1" thickBot="1" x14ac:dyDescent="1.4">
      <c r="A23" s="43" t="s">
        <v>243</v>
      </c>
      <c r="B23" s="44">
        <v>3</v>
      </c>
      <c r="C23" s="44">
        <v>3</v>
      </c>
      <c r="D23" s="44">
        <v>3</v>
      </c>
      <c r="E23" s="44">
        <v>3</v>
      </c>
      <c r="F23" s="44">
        <v>3</v>
      </c>
      <c r="G23" s="47"/>
      <c r="H23" s="44">
        <v>3</v>
      </c>
      <c r="I23" s="44">
        <v>3</v>
      </c>
      <c r="J23" s="44">
        <v>3</v>
      </c>
      <c r="K23" s="44">
        <v>3</v>
      </c>
      <c r="L23" s="44">
        <v>3</v>
      </c>
      <c r="M23" s="48"/>
      <c r="N23" s="178">
        <v>30</v>
      </c>
      <c r="O23" s="176">
        <f t="shared" si="0"/>
        <v>30</v>
      </c>
      <c r="P23" s="42"/>
      <c r="Q23" s="42"/>
    </row>
    <row r="24" spans="1:17" ht="123" customHeight="1" thickBot="1" x14ac:dyDescent="1.4">
      <c r="A24" s="49" t="s">
        <v>118</v>
      </c>
      <c r="B24" s="44">
        <v>185</v>
      </c>
      <c r="C24" s="44">
        <v>60</v>
      </c>
      <c r="D24" s="44">
        <v>90</v>
      </c>
      <c r="E24" s="44">
        <v>280</v>
      </c>
      <c r="F24" s="44">
        <v>190</v>
      </c>
      <c r="G24" s="47">
        <v>80</v>
      </c>
      <c r="H24" s="44">
        <v>370</v>
      </c>
      <c r="I24" s="44">
        <v>100</v>
      </c>
      <c r="J24" s="44">
        <v>100</v>
      </c>
      <c r="K24" s="44">
        <v>280</v>
      </c>
      <c r="L24" s="44">
        <v>90</v>
      </c>
      <c r="M24" s="48">
        <v>300</v>
      </c>
      <c r="N24" s="178">
        <v>2125</v>
      </c>
      <c r="O24" s="176">
        <f t="shared" si="0"/>
        <v>2125</v>
      </c>
      <c r="P24" s="42">
        <v>184</v>
      </c>
      <c r="Q24" s="42">
        <v>217</v>
      </c>
    </row>
    <row r="25" spans="1:17" ht="123" customHeight="1" thickBot="1" x14ac:dyDescent="1.4">
      <c r="A25" s="430" t="s">
        <v>180</v>
      </c>
      <c r="B25" s="321"/>
      <c r="C25" s="321"/>
      <c r="D25" s="321"/>
      <c r="E25" s="321"/>
      <c r="F25" s="321"/>
      <c r="G25" s="321"/>
      <c r="H25" s="321"/>
      <c r="I25" s="321"/>
      <c r="J25" s="321"/>
      <c r="K25" s="321"/>
      <c r="L25" s="321"/>
      <c r="M25" s="322"/>
      <c r="N25" s="178">
        <f>N26+N27+N28+N29+N30+N31</f>
        <v>1145</v>
      </c>
      <c r="O25" s="176">
        <f t="shared" si="0"/>
        <v>0</v>
      </c>
      <c r="P25" s="42">
        <v>97</v>
      </c>
      <c r="Q25" s="42">
        <v>114</v>
      </c>
    </row>
    <row r="26" spans="1:17" ht="123" customHeight="1" thickBot="1" x14ac:dyDescent="1.4">
      <c r="A26" s="43" t="s">
        <v>161</v>
      </c>
      <c r="B26" s="44">
        <v>60</v>
      </c>
      <c r="C26" s="44">
        <v>40</v>
      </c>
      <c r="D26" s="44"/>
      <c r="E26" s="44">
        <v>30</v>
      </c>
      <c r="F26" s="44"/>
      <c r="G26" s="47"/>
      <c r="H26" s="44"/>
      <c r="I26" s="44"/>
      <c r="J26" s="44">
        <v>10</v>
      </c>
      <c r="K26" s="44">
        <v>20</v>
      </c>
      <c r="L26" s="44">
        <v>15</v>
      </c>
      <c r="M26" s="48"/>
      <c r="N26" s="178">
        <v>175</v>
      </c>
      <c r="O26" s="176">
        <f t="shared" si="0"/>
        <v>175</v>
      </c>
      <c r="P26" s="42"/>
      <c r="Q26" s="42"/>
    </row>
    <row r="27" spans="1:17" ht="123" customHeight="1" thickBot="1" x14ac:dyDescent="1.4">
      <c r="A27" s="43" t="s">
        <v>157</v>
      </c>
      <c r="B27" s="44"/>
      <c r="C27" s="44">
        <v>70</v>
      </c>
      <c r="D27" s="44"/>
      <c r="E27" s="44">
        <v>20</v>
      </c>
      <c r="F27" s="44"/>
      <c r="G27" s="47">
        <v>60</v>
      </c>
      <c r="H27" s="44"/>
      <c r="I27" s="44">
        <v>70</v>
      </c>
      <c r="J27" s="44"/>
      <c r="K27" s="44"/>
      <c r="L27" s="44"/>
      <c r="M27" s="48">
        <v>70</v>
      </c>
      <c r="N27" s="178">
        <v>290</v>
      </c>
      <c r="O27" s="176">
        <f t="shared" si="0"/>
        <v>290</v>
      </c>
      <c r="P27" s="42"/>
      <c r="Q27" s="42"/>
    </row>
    <row r="28" spans="1:17" ht="123" customHeight="1" thickBot="1" x14ac:dyDescent="1.4">
      <c r="A28" s="43" t="s">
        <v>158</v>
      </c>
      <c r="B28" s="44"/>
      <c r="C28" s="44"/>
      <c r="D28" s="44">
        <v>135</v>
      </c>
      <c r="E28" s="44">
        <v>20</v>
      </c>
      <c r="F28" s="44"/>
      <c r="G28" s="47"/>
      <c r="H28" s="44"/>
      <c r="I28" s="44"/>
      <c r="J28" s="44">
        <v>135</v>
      </c>
      <c r="K28" s="44"/>
      <c r="L28" s="44"/>
      <c r="M28" s="48"/>
      <c r="N28" s="178">
        <v>290</v>
      </c>
      <c r="O28" s="176">
        <f t="shared" si="0"/>
        <v>290</v>
      </c>
      <c r="P28" s="42"/>
      <c r="Q28" s="42"/>
    </row>
    <row r="29" spans="1:17" ht="123" customHeight="1" thickBot="1" x14ac:dyDescent="1.4">
      <c r="A29" s="49" t="s">
        <v>159</v>
      </c>
      <c r="B29" s="44"/>
      <c r="C29" s="44"/>
      <c r="D29" s="44"/>
      <c r="E29" s="44">
        <v>90</v>
      </c>
      <c r="F29" s="44"/>
      <c r="G29" s="47"/>
      <c r="H29" s="44"/>
      <c r="I29" s="44"/>
      <c r="J29" s="44"/>
      <c r="K29" s="44">
        <v>90</v>
      </c>
      <c r="L29" s="44"/>
      <c r="M29" s="48"/>
      <c r="N29" s="178">
        <v>180</v>
      </c>
      <c r="O29" s="176">
        <f t="shared" si="0"/>
        <v>180</v>
      </c>
      <c r="P29" s="42"/>
      <c r="Q29" s="42"/>
    </row>
    <row r="30" spans="1:17" ht="123" customHeight="1" thickBot="1" x14ac:dyDescent="1.4">
      <c r="A30" s="43" t="s">
        <v>160</v>
      </c>
      <c r="B30" s="44"/>
      <c r="C30" s="44"/>
      <c r="D30" s="44"/>
      <c r="E30" s="44"/>
      <c r="F30" s="44">
        <v>90</v>
      </c>
      <c r="G30" s="47"/>
      <c r="H30" s="44"/>
      <c r="I30" s="44"/>
      <c r="J30" s="44"/>
      <c r="K30" s="44"/>
      <c r="L30" s="44">
        <v>90</v>
      </c>
      <c r="M30" s="48"/>
      <c r="N30" s="178">
        <v>180</v>
      </c>
      <c r="O30" s="176">
        <f t="shared" si="0"/>
        <v>180</v>
      </c>
      <c r="P30" s="42"/>
      <c r="Q30" s="42"/>
    </row>
    <row r="31" spans="1:17" ht="123" customHeight="1" thickBot="1" x14ac:dyDescent="1.4">
      <c r="A31" s="43" t="s">
        <v>258</v>
      </c>
      <c r="B31" s="44">
        <v>15</v>
      </c>
      <c r="C31" s="44"/>
      <c r="D31" s="44"/>
      <c r="E31" s="44"/>
      <c r="F31" s="44"/>
      <c r="G31" s="47"/>
      <c r="H31" s="44">
        <v>15</v>
      </c>
      <c r="I31" s="44"/>
      <c r="J31" s="44"/>
      <c r="K31" s="44"/>
      <c r="L31" s="44"/>
      <c r="M31" s="48"/>
      <c r="N31" s="178">
        <v>30</v>
      </c>
      <c r="O31" s="176">
        <f t="shared" si="0"/>
        <v>30</v>
      </c>
      <c r="P31" s="42"/>
      <c r="Q31" s="42"/>
    </row>
    <row r="32" spans="1:17" ht="123" customHeight="1" thickBot="1" x14ac:dyDescent="1.4">
      <c r="A32" s="43" t="s">
        <v>89</v>
      </c>
      <c r="B32" s="44">
        <v>125</v>
      </c>
      <c r="C32" s="44">
        <v>125</v>
      </c>
      <c r="D32" s="44">
        <v>125</v>
      </c>
      <c r="E32" s="44">
        <v>125</v>
      </c>
      <c r="F32" s="44">
        <v>125</v>
      </c>
      <c r="G32" s="44">
        <v>125</v>
      </c>
      <c r="H32" s="44">
        <v>125</v>
      </c>
      <c r="I32" s="44">
        <v>125</v>
      </c>
      <c r="J32" s="44">
        <v>125</v>
      </c>
      <c r="K32" s="44">
        <v>125</v>
      </c>
      <c r="L32" s="44">
        <v>125</v>
      </c>
      <c r="M32" s="45">
        <v>125</v>
      </c>
      <c r="N32" s="179">
        <v>1500</v>
      </c>
      <c r="O32" s="176">
        <f t="shared" si="0"/>
        <v>1500</v>
      </c>
      <c r="P32" s="42">
        <v>85</v>
      </c>
      <c r="Q32" s="42">
        <v>100</v>
      </c>
    </row>
    <row r="33" spans="1:17" ht="123" customHeight="1" thickBot="1" x14ac:dyDescent="1.4">
      <c r="A33" s="430" t="s">
        <v>181</v>
      </c>
      <c r="B33" s="321"/>
      <c r="C33" s="321"/>
      <c r="D33" s="321"/>
      <c r="E33" s="321"/>
      <c r="F33" s="321"/>
      <c r="G33" s="321"/>
      <c r="H33" s="321"/>
      <c r="I33" s="321"/>
      <c r="J33" s="321"/>
      <c r="K33" s="321"/>
      <c r="L33" s="321"/>
      <c r="M33" s="322"/>
      <c r="N33" s="178"/>
      <c r="O33" s="176">
        <f t="shared" si="0"/>
        <v>0</v>
      </c>
      <c r="P33" s="42">
        <v>9</v>
      </c>
      <c r="Q33" s="42">
        <v>11</v>
      </c>
    </row>
    <row r="34" spans="1:17" ht="123" customHeight="1" thickBot="1" x14ac:dyDescent="1.4">
      <c r="A34" s="68" t="s">
        <v>259</v>
      </c>
      <c r="B34" s="44">
        <v>9</v>
      </c>
      <c r="C34" s="44">
        <v>9</v>
      </c>
      <c r="D34" s="44">
        <v>9</v>
      </c>
      <c r="E34" s="44">
        <v>9</v>
      </c>
      <c r="F34" s="44">
        <v>9</v>
      </c>
      <c r="G34" s="47">
        <v>9</v>
      </c>
      <c r="H34" s="44">
        <v>9</v>
      </c>
      <c r="I34" s="44">
        <v>9</v>
      </c>
      <c r="J34" s="44">
        <v>9</v>
      </c>
      <c r="K34" s="44">
        <v>9</v>
      </c>
      <c r="L34" s="44">
        <v>9</v>
      </c>
      <c r="M34" s="48">
        <v>9</v>
      </c>
      <c r="N34" s="178">
        <v>108</v>
      </c>
      <c r="O34" s="176">
        <f t="shared" si="0"/>
        <v>108</v>
      </c>
      <c r="P34" s="42"/>
      <c r="Q34" s="42"/>
    </row>
    <row r="35" spans="1:17" ht="123" customHeight="1" thickBot="1" x14ac:dyDescent="1.4">
      <c r="A35" s="43" t="s">
        <v>155</v>
      </c>
      <c r="B35" s="44"/>
      <c r="C35" s="44"/>
      <c r="D35" s="44"/>
      <c r="E35" s="44"/>
      <c r="F35" s="44"/>
      <c r="G35" s="47"/>
      <c r="H35" s="44"/>
      <c r="I35" s="44">
        <v>5</v>
      </c>
      <c r="J35" s="44"/>
      <c r="K35" s="44"/>
      <c r="L35" s="44"/>
      <c r="M35" s="48"/>
      <c r="N35" s="178">
        <v>5</v>
      </c>
      <c r="O35" s="176">
        <f t="shared" si="0"/>
        <v>5</v>
      </c>
      <c r="P35" s="42"/>
      <c r="Q35" s="42"/>
    </row>
    <row r="36" spans="1:17" ht="123" customHeight="1" thickBot="1" x14ac:dyDescent="1.4">
      <c r="A36" s="43" t="s">
        <v>156</v>
      </c>
      <c r="B36" s="44"/>
      <c r="C36" s="44"/>
      <c r="D36" s="44">
        <v>5</v>
      </c>
      <c r="E36" s="44"/>
      <c r="F36" s="44"/>
      <c r="G36" s="47"/>
      <c r="H36" s="44"/>
      <c r="I36" s="44"/>
      <c r="J36" s="44"/>
      <c r="K36" s="44"/>
      <c r="L36" s="44"/>
      <c r="M36" s="48"/>
      <c r="N36" s="178">
        <v>5</v>
      </c>
      <c r="O36" s="176">
        <f t="shared" si="0"/>
        <v>5</v>
      </c>
      <c r="P36" s="42"/>
      <c r="Q36" s="42"/>
    </row>
    <row r="37" spans="1:17" ht="123" customHeight="1" thickBot="1" x14ac:dyDescent="1.4">
      <c r="A37" s="43" t="s">
        <v>162</v>
      </c>
      <c r="B37" s="44"/>
      <c r="C37" s="44"/>
      <c r="D37" s="44"/>
      <c r="E37" s="44"/>
      <c r="F37" s="44">
        <v>10</v>
      </c>
      <c r="G37" s="47"/>
      <c r="H37" s="44"/>
      <c r="I37" s="44">
        <v>5</v>
      </c>
      <c r="J37" s="44"/>
      <c r="K37" s="44"/>
      <c r="L37" s="44"/>
      <c r="M37" s="48"/>
      <c r="N37" s="178">
        <v>15</v>
      </c>
      <c r="O37" s="176">
        <f t="shared" si="0"/>
        <v>15</v>
      </c>
      <c r="P37" s="42"/>
      <c r="Q37" s="42"/>
    </row>
    <row r="38" spans="1:17" ht="123" customHeight="1" thickBot="1" x14ac:dyDescent="1.4">
      <c r="A38" s="43" t="s">
        <v>346</v>
      </c>
      <c r="B38" s="44">
        <v>5</v>
      </c>
      <c r="C38" s="44">
        <v>5</v>
      </c>
      <c r="D38" s="44">
        <v>5</v>
      </c>
      <c r="E38" s="44">
        <v>5</v>
      </c>
      <c r="F38" s="44">
        <v>5</v>
      </c>
      <c r="G38" s="47">
        <v>5</v>
      </c>
      <c r="H38" s="44">
        <v>5</v>
      </c>
      <c r="I38" s="44">
        <v>5</v>
      </c>
      <c r="J38" s="44">
        <v>5</v>
      </c>
      <c r="K38" s="44">
        <v>5</v>
      </c>
      <c r="L38" s="44">
        <v>5</v>
      </c>
      <c r="M38" s="48">
        <v>5</v>
      </c>
      <c r="N38" s="178">
        <v>60</v>
      </c>
      <c r="O38" s="176">
        <f t="shared" si="0"/>
        <v>60</v>
      </c>
      <c r="P38" s="42"/>
      <c r="Q38" s="42"/>
    </row>
    <row r="39" spans="1:17" ht="123" customHeight="1" thickBot="1" x14ac:dyDescent="1.4">
      <c r="A39" s="49" t="s">
        <v>165</v>
      </c>
      <c r="B39" s="50"/>
      <c r="C39" s="53">
        <v>1</v>
      </c>
      <c r="D39" s="44"/>
      <c r="E39" s="53">
        <v>1</v>
      </c>
      <c r="F39" s="44"/>
      <c r="G39" s="47"/>
      <c r="H39" s="53">
        <v>1</v>
      </c>
      <c r="I39" s="44"/>
      <c r="J39" s="44"/>
      <c r="K39" s="53">
        <v>1</v>
      </c>
      <c r="L39" s="44"/>
      <c r="M39" s="48"/>
      <c r="N39" s="178">
        <v>4</v>
      </c>
      <c r="O39" s="176">
        <f t="shared" si="0"/>
        <v>4</v>
      </c>
      <c r="P39" s="42">
        <v>0.6</v>
      </c>
      <c r="Q39" s="42">
        <v>0.5</v>
      </c>
    </row>
    <row r="40" spans="1:17" ht="123" customHeight="1" thickBot="1" x14ac:dyDescent="1.4">
      <c r="A40" s="43" t="s">
        <v>167</v>
      </c>
      <c r="B40" s="50"/>
      <c r="C40" s="53">
        <v>1</v>
      </c>
      <c r="D40" s="53">
        <v>1</v>
      </c>
      <c r="E40" s="53">
        <v>1</v>
      </c>
      <c r="F40" s="53">
        <v>1</v>
      </c>
      <c r="G40" s="53">
        <v>1</v>
      </c>
      <c r="H40" s="44"/>
      <c r="I40" s="53">
        <v>1</v>
      </c>
      <c r="J40" s="53">
        <v>1</v>
      </c>
      <c r="K40" s="53">
        <v>1</v>
      </c>
      <c r="L40" s="53">
        <v>1</v>
      </c>
      <c r="M40" s="53">
        <v>1</v>
      </c>
      <c r="N40" s="179">
        <v>10</v>
      </c>
      <c r="O40" s="176">
        <f t="shared" si="0"/>
        <v>10</v>
      </c>
      <c r="P40" s="42">
        <v>1</v>
      </c>
      <c r="Q40" s="42">
        <v>1.2</v>
      </c>
    </row>
    <row r="41" spans="1:17" ht="123" customHeight="1" thickBot="1" x14ac:dyDescent="1.4">
      <c r="A41" s="49" t="s">
        <v>182</v>
      </c>
      <c r="B41" s="53">
        <v>1</v>
      </c>
      <c r="C41" s="44"/>
      <c r="D41" s="53">
        <v>1</v>
      </c>
      <c r="E41" s="44"/>
      <c r="F41" s="53">
        <v>1</v>
      </c>
      <c r="G41" s="53">
        <v>1</v>
      </c>
      <c r="H41" s="44"/>
      <c r="I41" s="53">
        <v>1</v>
      </c>
      <c r="J41" s="53">
        <v>1</v>
      </c>
      <c r="K41" s="44"/>
      <c r="L41" s="53">
        <v>1</v>
      </c>
      <c r="M41" s="53">
        <v>1</v>
      </c>
      <c r="N41" s="179">
        <v>8</v>
      </c>
      <c r="O41" s="176">
        <f t="shared" si="0"/>
        <v>8</v>
      </c>
      <c r="P41" s="42">
        <v>0.6</v>
      </c>
      <c r="Q41" s="42">
        <v>0.5</v>
      </c>
    </row>
    <row r="42" spans="1:17" ht="123" customHeight="1" thickBot="1" x14ac:dyDescent="1.4">
      <c r="A42" s="430" t="s">
        <v>337</v>
      </c>
      <c r="B42" s="321"/>
      <c r="C42" s="321"/>
      <c r="D42" s="321"/>
      <c r="E42" s="321"/>
      <c r="F42" s="321"/>
      <c r="G42" s="321"/>
      <c r="H42" s="321"/>
      <c r="I42" s="321"/>
      <c r="J42" s="321"/>
      <c r="K42" s="321"/>
      <c r="L42" s="321"/>
      <c r="M42" s="322"/>
      <c r="N42" s="178"/>
      <c r="O42" s="176">
        <f t="shared" si="0"/>
        <v>0</v>
      </c>
      <c r="P42" s="42">
        <v>17</v>
      </c>
      <c r="Q42" s="42">
        <v>20</v>
      </c>
    </row>
    <row r="43" spans="1:17" ht="123" customHeight="1" thickBot="1" x14ac:dyDescent="1.4">
      <c r="A43" s="49" t="s">
        <v>153</v>
      </c>
      <c r="B43" s="44"/>
      <c r="C43" s="44"/>
      <c r="D43" s="44">
        <v>15</v>
      </c>
      <c r="E43" s="44">
        <v>15</v>
      </c>
      <c r="F43" s="44"/>
      <c r="G43" s="47"/>
      <c r="H43" s="44">
        <v>15</v>
      </c>
      <c r="I43" s="44">
        <v>15</v>
      </c>
      <c r="J43" s="44"/>
      <c r="K43" s="44"/>
      <c r="L43" s="44"/>
      <c r="M43" s="48"/>
      <c r="N43" s="178">
        <v>60</v>
      </c>
      <c r="O43" s="176">
        <f t="shared" si="0"/>
        <v>60</v>
      </c>
      <c r="P43" s="42"/>
      <c r="Q43" s="42"/>
    </row>
    <row r="44" spans="1:17" ht="123" customHeight="1" thickBot="1" x14ac:dyDescent="1.4">
      <c r="A44" s="49" t="s">
        <v>154</v>
      </c>
      <c r="B44" s="44">
        <v>15</v>
      </c>
      <c r="C44" s="44"/>
      <c r="D44" s="44"/>
      <c r="E44" s="44"/>
      <c r="F44" s="44"/>
      <c r="G44" s="47"/>
      <c r="H44" s="44"/>
      <c r="I44" s="44"/>
      <c r="J44" s="44">
        <v>15</v>
      </c>
      <c r="K44" s="44"/>
      <c r="L44" s="44"/>
      <c r="M44" s="48"/>
      <c r="N44" s="178">
        <v>30</v>
      </c>
      <c r="O44" s="176">
        <f t="shared" si="0"/>
        <v>30</v>
      </c>
      <c r="P44" s="42"/>
      <c r="Q44" s="42"/>
    </row>
    <row r="45" spans="1:17" ht="123" customHeight="1" thickBot="1" x14ac:dyDescent="1.4">
      <c r="A45" s="43" t="s">
        <v>184</v>
      </c>
      <c r="B45" s="44">
        <v>35</v>
      </c>
      <c r="C45" s="44">
        <v>37</v>
      </c>
      <c r="D45" s="44">
        <v>43</v>
      </c>
      <c r="E45" s="44">
        <v>41</v>
      </c>
      <c r="F45" s="44">
        <v>40</v>
      </c>
      <c r="G45" s="47">
        <v>40</v>
      </c>
      <c r="H45" s="44">
        <v>29</v>
      </c>
      <c r="I45" s="44">
        <v>40</v>
      </c>
      <c r="J45" s="44">
        <v>44</v>
      </c>
      <c r="K45" s="44">
        <v>36</v>
      </c>
      <c r="L45" s="44">
        <v>45</v>
      </c>
      <c r="M45" s="48">
        <v>40</v>
      </c>
      <c r="N45" s="178">
        <v>470</v>
      </c>
      <c r="O45" s="176">
        <f t="shared" si="0"/>
        <v>470</v>
      </c>
      <c r="P45" s="42">
        <v>40</v>
      </c>
      <c r="Q45" s="42">
        <v>47</v>
      </c>
    </row>
    <row r="46" spans="1:17" ht="123" customHeight="1" thickBot="1" x14ac:dyDescent="1.4">
      <c r="A46" s="43" t="s">
        <v>124</v>
      </c>
      <c r="B46" s="44"/>
      <c r="C46" s="44"/>
      <c r="D46" s="44">
        <v>120</v>
      </c>
      <c r="E46" s="44">
        <v>90</v>
      </c>
      <c r="F46" s="44"/>
      <c r="G46" s="47"/>
      <c r="H46" s="44"/>
      <c r="I46" s="44"/>
      <c r="J46" s="44">
        <v>80</v>
      </c>
      <c r="K46" s="44">
        <v>40</v>
      </c>
      <c r="L46" s="44"/>
      <c r="M46" s="48"/>
      <c r="N46" s="178">
        <v>330</v>
      </c>
      <c r="O46" s="176">
        <f t="shared" si="0"/>
        <v>330</v>
      </c>
      <c r="P46" s="42">
        <v>33</v>
      </c>
      <c r="Q46" s="42">
        <v>39</v>
      </c>
    </row>
    <row r="47" spans="1:17" ht="123" customHeight="1" thickBot="1" x14ac:dyDescent="1.4">
      <c r="A47" s="49" t="s">
        <v>141</v>
      </c>
      <c r="B47" s="44">
        <v>9</v>
      </c>
      <c r="C47" s="44">
        <v>5</v>
      </c>
      <c r="D47" s="44">
        <v>10</v>
      </c>
      <c r="E47" s="44">
        <v>10</v>
      </c>
      <c r="F47" s="44">
        <v>9</v>
      </c>
      <c r="G47" s="47">
        <v>5</v>
      </c>
      <c r="H47" s="44">
        <v>8</v>
      </c>
      <c r="I47" s="44">
        <v>10</v>
      </c>
      <c r="J47" s="44">
        <v>8</v>
      </c>
      <c r="K47" s="44">
        <v>9</v>
      </c>
      <c r="L47" s="44">
        <v>12</v>
      </c>
      <c r="M47" s="48">
        <v>4</v>
      </c>
      <c r="N47" s="178">
        <v>99</v>
      </c>
      <c r="O47" s="176">
        <f t="shared" si="0"/>
        <v>99</v>
      </c>
      <c r="P47" s="42">
        <v>9</v>
      </c>
      <c r="Q47" s="42">
        <v>11</v>
      </c>
    </row>
    <row r="48" spans="1:17" ht="123" customHeight="1" thickBot="1" x14ac:dyDescent="1.4">
      <c r="A48" s="43" t="s">
        <v>144</v>
      </c>
      <c r="B48" s="44">
        <v>5</v>
      </c>
      <c r="C48" s="44">
        <v>40</v>
      </c>
      <c r="D48" s="44">
        <v>15</v>
      </c>
      <c r="E48" s="44">
        <v>10</v>
      </c>
      <c r="F48" s="44">
        <v>50</v>
      </c>
      <c r="G48" s="47">
        <v>45</v>
      </c>
      <c r="H48" s="44">
        <v>5</v>
      </c>
      <c r="I48" s="44">
        <v>5</v>
      </c>
      <c r="J48" s="44">
        <v>10</v>
      </c>
      <c r="K48" s="44">
        <v>45</v>
      </c>
      <c r="L48" s="44">
        <v>5</v>
      </c>
      <c r="M48" s="48">
        <v>4</v>
      </c>
      <c r="N48" s="178">
        <v>6</v>
      </c>
      <c r="O48" s="176">
        <f t="shared" si="0"/>
        <v>239</v>
      </c>
      <c r="P48" s="42">
        <v>20</v>
      </c>
      <c r="Q48" s="42">
        <v>24</v>
      </c>
    </row>
    <row r="49" spans="1:18" ht="123" customHeight="1" thickBot="1" x14ac:dyDescent="1.4">
      <c r="A49" s="43" t="s">
        <v>166</v>
      </c>
      <c r="B49" s="50">
        <v>2.9999999999999997E-4</v>
      </c>
      <c r="C49" s="50"/>
      <c r="D49" s="50"/>
      <c r="E49" s="50"/>
      <c r="F49" s="50">
        <v>2.9999999999999997E-4</v>
      </c>
      <c r="G49" s="51"/>
      <c r="H49" s="50"/>
      <c r="I49" s="50">
        <v>2.9999999999999997E-4</v>
      </c>
      <c r="J49" s="50">
        <v>2.9999999999999997E-4</v>
      </c>
      <c r="K49" s="50"/>
      <c r="L49" s="50">
        <v>2.9999999999999997E-4</v>
      </c>
      <c r="M49" s="52"/>
      <c r="N49" s="180">
        <v>1.5E-3</v>
      </c>
      <c r="O49" s="176">
        <f t="shared" si="0"/>
        <v>1.4999999999999998E-3</v>
      </c>
      <c r="P49" s="42">
        <v>0.4</v>
      </c>
      <c r="Q49" s="42">
        <v>0.5</v>
      </c>
    </row>
    <row r="50" spans="1:18" ht="123" customHeight="1" thickBot="1" x14ac:dyDescent="1.4">
      <c r="A50" s="429" t="s">
        <v>185</v>
      </c>
      <c r="B50" s="321"/>
      <c r="C50" s="321"/>
      <c r="D50" s="321"/>
      <c r="E50" s="321"/>
      <c r="F50" s="321"/>
      <c r="G50" s="321"/>
      <c r="H50" s="321"/>
      <c r="I50" s="321"/>
      <c r="J50" s="321"/>
      <c r="K50" s="321"/>
      <c r="L50" s="321"/>
      <c r="M50" s="322"/>
      <c r="N50" s="178"/>
      <c r="O50" s="176">
        <f t="shared" si="0"/>
        <v>0</v>
      </c>
      <c r="P50" s="42">
        <v>382</v>
      </c>
      <c r="Q50" s="42">
        <v>450</v>
      </c>
    </row>
    <row r="51" spans="1:18" ht="123" customHeight="1" thickBot="1" x14ac:dyDescent="1.4">
      <c r="A51" s="49" t="s">
        <v>142</v>
      </c>
      <c r="B51" s="44">
        <v>150</v>
      </c>
      <c r="C51" s="44">
        <v>420</v>
      </c>
      <c r="D51" s="44">
        <v>410</v>
      </c>
      <c r="E51" s="44">
        <v>370</v>
      </c>
      <c r="F51" s="44">
        <v>320</v>
      </c>
      <c r="G51" s="47">
        <v>415</v>
      </c>
      <c r="H51" s="44">
        <v>220</v>
      </c>
      <c r="I51" s="44">
        <v>360</v>
      </c>
      <c r="J51" s="44">
        <v>350</v>
      </c>
      <c r="K51" s="44">
        <v>320</v>
      </c>
      <c r="L51" s="44">
        <v>370</v>
      </c>
      <c r="M51" s="48">
        <v>440</v>
      </c>
      <c r="N51" s="178">
        <v>4145</v>
      </c>
      <c r="O51" s="176">
        <f t="shared" si="0"/>
        <v>4145</v>
      </c>
      <c r="P51" s="42"/>
      <c r="Q51" s="42"/>
    </row>
    <row r="52" spans="1:18" ht="123" customHeight="1" thickBot="1" x14ac:dyDescent="1.4">
      <c r="A52" s="43" t="s">
        <v>140</v>
      </c>
      <c r="B52" s="44">
        <v>17</v>
      </c>
      <c r="C52" s="44">
        <v>16</v>
      </c>
      <c r="D52" s="44">
        <v>17</v>
      </c>
      <c r="E52" s="44">
        <v>16</v>
      </c>
      <c r="F52" s="44">
        <v>16</v>
      </c>
      <c r="G52" s="47">
        <v>20</v>
      </c>
      <c r="H52" s="44">
        <v>19</v>
      </c>
      <c r="I52" s="44">
        <v>17</v>
      </c>
      <c r="J52" s="44">
        <v>18</v>
      </c>
      <c r="K52" s="44">
        <v>16</v>
      </c>
      <c r="L52" s="44">
        <v>18</v>
      </c>
      <c r="M52" s="48">
        <v>20</v>
      </c>
      <c r="N52" s="178">
        <v>210</v>
      </c>
      <c r="O52" s="176">
        <f t="shared" si="0"/>
        <v>210</v>
      </c>
      <c r="P52" s="42">
        <v>18</v>
      </c>
      <c r="Q52" s="42">
        <v>21</v>
      </c>
    </row>
    <row r="53" spans="1:18" ht="123" customHeight="1" thickBot="1" x14ac:dyDescent="1.4">
      <c r="A53" s="49" t="s">
        <v>247</v>
      </c>
      <c r="B53" s="44"/>
      <c r="C53" s="44"/>
      <c r="D53" s="44">
        <v>100</v>
      </c>
      <c r="E53" s="44"/>
      <c r="F53" s="44"/>
      <c r="G53" s="47"/>
      <c r="H53" s="44"/>
      <c r="I53" s="44"/>
      <c r="J53" s="44">
        <v>40</v>
      </c>
      <c r="K53" s="44"/>
      <c r="L53" s="44"/>
      <c r="M53" s="48"/>
      <c r="N53" s="178">
        <v>140</v>
      </c>
      <c r="O53" s="176">
        <f t="shared" si="0"/>
        <v>140</v>
      </c>
      <c r="P53" s="42">
        <v>34</v>
      </c>
      <c r="Q53" s="42">
        <v>40</v>
      </c>
    </row>
    <row r="54" spans="1:18" ht="123" customHeight="1" thickBot="1" x14ac:dyDescent="1.4">
      <c r="A54" s="49" t="s">
        <v>347</v>
      </c>
      <c r="B54" s="44"/>
      <c r="C54" s="44"/>
      <c r="D54" s="44"/>
      <c r="E54" s="44">
        <v>100</v>
      </c>
      <c r="F54" s="44"/>
      <c r="G54" s="47"/>
      <c r="H54" s="44"/>
      <c r="I54" s="44"/>
      <c r="J54" s="44"/>
      <c r="K54" s="44"/>
      <c r="L54" s="44">
        <v>100</v>
      </c>
      <c r="M54" s="48"/>
      <c r="N54" s="178">
        <v>200</v>
      </c>
      <c r="O54" s="176">
        <f t="shared" si="0"/>
        <v>200</v>
      </c>
      <c r="P54" s="42"/>
      <c r="Q54" s="42"/>
    </row>
    <row r="55" spans="1:18" ht="123" customHeight="1" thickBot="1" x14ac:dyDescent="1.4">
      <c r="A55" s="49" t="s">
        <v>249</v>
      </c>
      <c r="B55" s="44"/>
      <c r="C55" s="44">
        <v>7</v>
      </c>
      <c r="D55" s="44">
        <v>6</v>
      </c>
      <c r="E55" s="44">
        <v>6</v>
      </c>
      <c r="F55" s="44">
        <v>7</v>
      </c>
      <c r="G55" s="47"/>
      <c r="H55" s="44"/>
      <c r="I55" s="44">
        <v>6</v>
      </c>
      <c r="J55" s="44">
        <v>6</v>
      </c>
      <c r="K55" s="44">
        <v>6</v>
      </c>
      <c r="L55" s="44">
        <v>6</v>
      </c>
      <c r="M55" s="48"/>
      <c r="N55" s="178">
        <v>50</v>
      </c>
      <c r="O55" s="176">
        <f t="shared" si="0"/>
        <v>50</v>
      </c>
      <c r="P55" s="42"/>
      <c r="Q55" s="42"/>
    </row>
    <row r="56" spans="1:18" ht="123" customHeight="1" thickBot="1" x14ac:dyDescent="1.4">
      <c r="A56" s="43" t="s">
        <v>186</v>
      </c>
      <c r="B56" s="44">
        <v>33</v>
      </c>
      <c r="C56" s="44">
        <v>33</v>
      </c>
      <c r="D56" s="44"/>
      <c r="E56" s="44"/>
      <c r="F56" s="44">
        <v>33</v>
      </c>
      <c r="G56" s="47">
        <v>33</v>
      </c>
      <c r="H56" s="44">
        <v>33</v>
      </c>
      <c r="I56" s="44">
        <v>33</v>
      </c>
      <c r="J56" s="44"/>
      <c r="K56" s="44">
        <v>33</v>
      </c>
      <c r="L56" s="44">
        <v>33</v>
      </c>
      <c r="M56" s="48">
        <v>36</v>
      </c>
      <c r="N56" s="178">
        <v>300</v>
      </c>
      <c r="O56" s="176">
        <f t="shared" si="0"/>
        <v>300</v>
      </c>
      <c r="P56" s="42">
        <v>64</v>
      </c>
      <c r="Q56" s="42">
        <v>75</v>
      </c>
      <c r="R56" s="55"/>
    </row>
    <row r="57" spans="1:18" ht="123" customHeight="1" thickBot="1" x14ac:dyDescent="1.4">
      <c r="A57" s="49" t="s">
        <v>187</v>
      </c>
      <c r="B57" s="44">
        <v>37</v>
      </c>
      <c r="C57" s="44">
        <v>37</v>
      </c>
      <c r="D57" s="44">
        <v>37</v>
      </c>
      <c r="E57" s="44">
        <v>37</v>
      </c>
      <c r="F57" s="44">
        <v>70</v>
      </c>
      <c r="G57" s="47">
        <v>37</v>
      </c>
      <c r="H57" s="44">
        <v>65</v>
      </c>
      <c r="I57" s="44">
        <v>38</v>
      </c>
      <c r="J57" s="44">
        <v>38</v>
      </c>
      <c r="K57" s="44">
        <v>38</v>
      </c>
      <c r="L57" s="44">
        <v>38</v>
      </c>
      <c r="M57" s="48">
        <v>38</v>
      </c>
      <c r="N57" s="178">
        <v>510</v>
      </c>
      <c r="O57" s="176">
        <f t="shared" si="0"/>
        <v>510</v>
      </c>
      <c r="P57" s="42">
        <v>51</v>
      </c>
      <c r="Q57" s="42">
        <v>60.5</v>
      </c>
    </row>
    <row r="58" spans="1:18" ht="123" customHeight="1" thickBot="1" x14ac:dyDescent="1.4">
      <c r="A58" s="43" t="s">
        <v>188</v>
      </c>
      <c r="B58" s="44">
        <v>6</v>
      </c>
      <c r="C58" s="44">
        <v>6</v>
      </c>
      <c r="D58" s="44">
        <v>6</v>
      </c>
      <c r="E58" s="44">
        <v>6</v>
      </c>
      <c r="F58" s="44">
        <v>6</v>
      </c>
      <c r="G58" s="44">
        <v>6</v>
      </c>
      <c r="H58" s="44">
        <v>6</v>
      </c>
      <c r="I58" s="44">
        <v>6</v>
      </c>
      <c r="J58" s="44">
        <v>6</v>
      </c>
      <c r="K58" s="44">
        <v>6</v>
      </c>
      <c r="L58" s="44">
        <v>6</v>
      </c>
      <c r="M58" s="45">
        <v>6</v>
      </c>
      <c r="N58" s="179">
        <v>72</v>
      </c>
      <c r="O58" s="176">
        <f t="shared" si="0"/>
        <v>72</v>
      </c>
      <c r="P58" s="42">
        <v>6</v>
      </c>
      <c r="Q58" s="42"/>
    </row>
    <row r="59" spans="1:18" ht="261.75" customHeight="1" thickBot="1" x14ac:dyDescent="1.4">
      <c r="A59" s="55"/>
      <c r="B59" s="55"/>
      <c r="C59" s="55"/>
      <c r="D59" s="57" t="s">
        <v>189</v>
      </c>
      <c r="E59" s="57"/>
      <c r="F59" s="55"/>
      <c r="G59" s="55"/>
      <c r="H59" s="55"/>
      <c r="I59" s="55"/>
      <c r="J59" s="55"/>
      <c r="K59" s="56"/>
      <c r="L59" s="432" t="s">
        <v>336</v>
      </c>
      <c r="M59" s="433"/>
      <c r="N59" s="433"/>
      <c r="O59" s="433"/>
      <c r="P59" s="433"/>
      <c r="Q59" s="58"/>
    </row>
    <row r="60" spans="1:18" ht="198" customHeight="1" thickBot="1" x14ac:dyDescent="0.3">
      <c r="A60" s="46" t="s">
        <v>169</v>
      </c>
      <c r="B60" s="167">
        <v>1</v>
      </c>
      <c r="C60" s="167">
        <v>2</v>
      </c>
      <c r="D60" s="167">
        <v>3</v>
      </c>
      <c r="E60" s="167">
        <v>4</v>
      </c>
      <c r="F60" s="167">
        <v>5</v>
      </c>
      <c r="G60" s="168">
        <v>6</v>
      </c>
      <c r="H60" s="167">
        <v>7</v>
      </c>
      <c r="I60" s="167">
        <v>8</v>
      </c>
      <c r="J60" s="167">
        <v>9</v>
      </c>
      <c r="K60" s="167">
        <v>10</v>
      </c>
      <c r="L60" s="167">
        <v>11</v>
      </c>
      <c r="M60" s="173">
        <v>12</v>
      </c>
      <c r="N60" s="60" t="s">
        <v>335</v>
      </c>
      <c r="O60" s="177" t="s">
        <v>345</v>
      </c>
      <c r="P60" s="170">
        <v>0.85</v>
      </c>
      <c r="Q60" s="169" t="s">
        <v>170</v>
      </c>
    </row>
    <row r="61" spans="1:18" ht="117.95" customHeight="1" thickBot="1" x14ac:dyDescent="1.4">
      <c r="A61" s="54" t="s">
        <v>45</v>
      </c>
      <c r="B61" s="44">
        <v>30</v>
      </c>
      <c r="C61" s="44">
        <v>50</v>
      </c>
      <c r="D61" s="44">
        <v>29</v>
      </c>
      <c r="E61" s="44">
        <v>50</v>
      </c>
      <c r="F61" s="44">
        <v>25</v>
      </c>
      <c r="G61" s="47">
        <v>50</v>
      </c>
      <c r="H61" s="44">
        <v>50</v>
      </c>
      <c r="I61" s="44">
        <v>25</v>
      </c>
      <c r="J61" s="44">
        <v>29</v>
      </c>
      <c r="K61" s="44">
        <v>50</v>
      </c>
      <c r="L61" s="44">
        <v>25</v>
      </c>
      <c r="M61" s="48">
        <v>50</v>
      </c>
      <c r="N61" s="178">
        <v>463</v>
      </c>
      <c r="O61" s="176">
        <f t="shared" ref="O61:O116" si="1">M61+L61+K61+J61+I61+H61+G61+F61+E61+D61+C61+B61</f>
        <v>463</v>
      </c>
      <c r="P61" s="42">
        <v>51</v>
      </c>
      <c r="Q61" s="42">
        <v>60</v>
      </c>
    </row>
    <row r="62" spans="1:18" ht="117.95" customHeight="1" thickBot="1" x14ac:dyDescent="1.4">
      <c r="A62" s="182" t="s">
        <v>44</v>
      </c>
      <c r="B62" s="65">
        <v>25</v>
      </c>
      <c r="C62" s="65">
        <v>25</v>
      </c>
      <c r="D62" s="65">
        <v>25</v>
      </c>
      <c r="E62" s="65">
        <v>25</v>
      </c>
      <c r="F62" s="65">
        <v>25</v>
      </c>
      <c r="G62" s="65">
        <v>25</v>
      </c>
      <c r="H62" s="65">
        <v>25</v>
      </c>
      <c r="I62" s="65">
        <v>25</v>
      </c>
      <c r="J62" s="65">
        <v>25</v>
      </c>
      <c r="K62" s="65">
        <v>25</v>
      </c>
      <c r="L62" s="65">
        <v>25</v>
      </c>
      <c r="M62" s="187">
        <v>25</v>
      </c>
      <c r="N62" s="179">
        <v>360</v>
      </c>
      <c r="O62" s="176">
        <f t="shared" si="1"/>
        <v>300</v>
      </c>
      <c r="P62" s="42">
        <v>34</v>
      </c>
      <c r="Q62" s="42">
        <v>40</v>
      </c>
    </row>
    <row r="63" spans="1:18" ht="117.95" customHeight="1" thickBot="1" x14ac:dyDescent="1.4">
      <c r="A63" s="430" t="s">
        <v>172</v>
      </c>
      <c r="B63" s="321"/>
      <c r="C63" s="321"/>
      <c r="D63" s="321"/>
      <c r="E63" s="321"/>
      <c r="F63" s="321"/>
      <c r="G63" s="321"/>
      <c r="H63" s="321"/>
      <c r="I63" s="321"/>
      <c r="J63" s="321"/>
      <c r="K63" s="321"/>
      <c r="L63" s="321"/>
      <c r="M63" s="322"/>
      <c r="N63" s="178"/>
      <c r="O63" s="176">
        <f t="shared" si="1"/>
        <v>0</v>
      </c>
      <c r="P63" s="42">
        <v>25</v>
      </c>
      <c r="Q63" s="42">
        <v>30</v>
      </c>
    </row>
    <row r="64" spans="1:18" ht="117.95" customHeight="1" thickBot="1" x14ac:dyDescent="1.4">
      <c r="A64" s="186" t="s">
        <v>145</v>
      </c>
      <c r="B64" s="39"/>
      <c r="C64" s="39"/>
      <c r="D64" s="39">
        <v>45</v>
      </c>
      <c r="E64" s="39"/>
      <c r="F64" s="39"/>
      <c r="G64" s="40"/>
      <c r="H64" s="39">
        <v>40</v>
      </c>
      <c r="I64" s="39">
        <v>45</v>
      </c>
      <c r="J64" s="39"/>
      <c r="K64" s="39"/>
      <c r="L64" s="39"/>
      <c r="M64" s="41"/>
      <c r="N64" s="178">
        <v>130</v>
      </c>
      <c r="O64" s="176">
        <f t="shared" si="1"/>
        <v>130</v>
      </c>
      <c r="P64" s="42"/>
      <c r="Q64" s="42"/>
    </row>
    <row r="65" spans="1:17" ht="117.95" customHeight="1" thickBot="1" x14ac:dyDescent="1.4">
      <c r="A65" s="68" t="s">
        <v>146</v>
      </c>
      <c r="B65" s="44"/>
      <c r="C65" s="44"/>
      <c r="D65" s="44"/>
      <c r="E65" s="44"/>
      <c r="F65" s="44"/>
      <c r="G65" s="47"/>
      <c r="H65" s="44">
        <v>15</v>
      </c>
      <c r="I65" s="44"/>
      <c r="J65" s="44">
        <v>15</v>
      </c>
      <c r="K65" s="44"/>
      <c r="L65" s="44"/>
      <c r="M65" s="48"/>
      <c r="N65" s="178">
        <v>30</v>
      </c>
      <c r="O65" s="176">
        <f t="shared" si="1"/>
        <v>30</v>
      </c>
      <c r="P65" s="42"/>
      <c r="Q65" s="42"/>
    </row>
    <row r="66" spans="1:17" ht="117.95" customHeight="1" thickBot="1" x14ac:dyDescent="1.4">
      <c r="A66" s="68" t="s">
        <v>147</v>
      </c>
      <c r="B66" s="44"/>
      <c r="C66" s="44"/>
      <c r="D66" s="44"/>
      <c r="E66" s="44"/>
      <c r="F66" s="44"/>
      <c r="G66" s="47"/>
      <c r="H66" s="44"/>
      <c r="I66" s="44"/>
      <c r="J66" s="44"/>
      <c r="K66" s="44">
        <v>5</v>
      </c>
      <c r="L66" s="44"/>
      <c r="M66" s="48"/>
      <c r="N66" s="178">
        <v>5</v>
      </c>
      <c r="O66" s="176">
        <f t="shared" si="1"/>
        <v>5</v>
      </c>
      <c r="P66" s="42"/>
      <c r="Q66" s="42"/>
    </row>
    <row r="67" spans="1:17" ht="117.95" customHeight="1" thickBot="1" x14ac:dyDescent="1.4">
      <c r="A67" s="68" t="s">
        <v>148</v>
      </c>
      <c r="B67" s="44"/>
      <c r="C67" s="44"/>
      <c r="D67" s="44"/>
      <c r="E67" s="44"/>
      <c r="F67" s="44"/>
      <c r="G67" s="47"/>
      <c r="H67" s="44"/>
      <c r="I67" s="44"/>
      <c r="J67" s="44"/>
      <c r="K67" s="44"/>
      <c r="L67" s="44"/>
      <c r="M67" s="48">
        <v>25</v>
      </c>
      <c r="N67" s="178">
        <v>25</v>
      </c>
      <c r="O67" s="176">
        <f t="shared" si="1"/>
        <v>25</v>
      </c>
      <c r="P67" s="42"/>
      <c r="Q67" s="42"/>
    </row>
    <row r="68" spans="1:17" ht="117.95" customHeight="1" thickBot="1" x14ac:dyDescent="1.4">
      <c r="A68" s="68" t="s">
        <v>149</v>
      </c>
      <c r="B68" s="44"/>
      <c r="C68" s="44"/>
      <c r="D68" s="44"/>
      <c r="E68" s="44"/>
      <c r="F68" s="44"/>
      <c r="G68" s="47">
        <v>25</v>
      </c>
      <c r="H68" s="44"/>
      <c r="I68" s="44"/>
      <c r="J68" s="44"/>
      <c r="K68" s="44"/>
      <c r="L68" s="44"/>
      <c r="M68" s="48"/>
      <c r="N68" s="178">
        <v>25</v>
      </c>
      <c r="O68" s="176">
        <f t="shared" si="1"/>
        <v>25</v>
      </c>
      <c r="P68" s="42"/>
      <c r="Q68" s="42"/>
    </row>
    <row r="69" spans="1:17" ht="117.95" customHeight="1" thickBot="1" x14ac:dyDescent="1.4">
      <c r="A69" s="69" t="s">
        <v>123</v>
      </c>
      <c r="B69" s="44"/>
      <c r="C69" s="44">
        <v>25</v>
      </c>
      <c r="D69" s="44">
        <v>15</v>
      </c>
      <c r="E69" s="44">
        <v>16</v>
      </c>
      <c r="F69" s="44">
        <v>13</v>
      </c>
      <c r="G69" s="47"/>
      <c r="H69" s="44"/>
      <c r="I69" s="44">
        <v>25</v>
      </c>
      <c r="J69" s="44">
        <v>14</v>
      </c>
      <c r="K69" s="44"/>
      <c r="L69" s="44">
        <v>25</v>
      </c>
      <c r="M69" s="48"/>
      <c r="N69" s="178">
        <v>133</v>
      </c>
      <c r="O69" s="176">
        <f t="shared" si="1"/>
        <v>133</v>
      </c>
      <c r="P69" s="42"/>
      <c r="Q69" s="42"/>
    </row>
    <row r="70" spans="1:17" ht="117.95" customHeight="1" thickBot="1" x14ac:dyDescent="1.4">
      <c r="A70" s="69" t="s">
        <v>150</v>
      </c>
      <c r="B70" s="44"/>
      <c r="C70" s="44"/>
      <c r="D70" s="44"/>
      <c r="E70" s="44">
        <v>20</v>
      </c>
      <c r="F70" s="44"/>
      <c r="G70" s="47"/>
      <c r="H70" s="44"/>
      <c r="I70" s="44">
        <v>7</v>
      </c>
      <c r="J70" s="44"/>
      <c r="K70" s="44"/>
      <c r="L70" s="44">
        <v>22</v>
      </c>
      <c r="M70" s="48"/>
      <c r="N70" s="178">
        <v>49</v>
      </c>
      <c r="O70" s="176">
        <f t="shared" si="1"/>
        <v>49</v>
      </c>
      <c r="P70" s="42"/>
      <c r="Q70" s="42"/>
    </row>
    <row r="71" spans="1:17" ht="117.95" customHeight="1" thickBot="1" x14ac:dyDescent="1.4">
      <c r="A71" s="68" t="s">
        <v>151</v>
      </c>
      <c r="B71" s="66"/>
      <c r="C71" s="66"/>
      <c r="D71" s="44"/>
      <c r="E71" s="44"/>
      <c r="F71" s="44"/>
      <c r="G71" s="47"/>
      <c r="H71" s="44"/>
      <c r="I71" s="44"/>
      <c r="J71" s="44"/>
      <c r="K71" s="44"/>
      <c r="L71" s="44"/>
      <c r="M71" s="48">
        <v>15</v>
      </c>
      <c r="N71" s="178">
        <v>15</v>
      </c>
      <c r="O71" s="176">
        <f t="shared" si="1"/>
        <v>15</v>
      </c>
      <c r="P71" s="42"/>
      <c r="Q71" s="42"/>
    </row>
    <row r="72" spans="1:17" ht="117.95" customHeight="1" thickBot="1" x14ac:dyDescent="1.4">
      <c r="A72" s="68" t="s">
        <v>152</v>
      </c>
      <c r="B72" s="44">
        <v>25</v>
      </c>
      <c r="C72" s="44"/>
      <c r="D72" s="44"/>
      <c r="E72" s="44"/>
      <c r="F72" s="44"/>
      <c r="G72" s="47"/>
      <c r="H72" s="44"/>
      <c r="I72" s="44"/>
      <c r="J72" s="44"/>
      <c r="K72" s="44"/>
      <c r="L72" s="44"/>
      <c r="M72" s="48"/>
      <c r="N72" s="178">
        <v>25</v>
      </c>
      <c r="O72" s="176">
        <f t="shared" si="1"/>
        <v>25</v>
      </c>
      <c r="P72" s="42"/>
      <c r="Q72" s="42"/>
    </row>
    <row r="73" spans="1:17" ht="117.95" customHeight="1" thickBot="1" x14ac:dyDescent="1.4">
      <c r="A73" s="54" t="s">
        <v>173</v>
      </c>
      <c r="B73" s="44">
        <v>35</v>
      </c>
      <c r="C73" s="44">
        <v>30</v>
      </c>
      <c r="D73" s="44">
        <v>20</v>
      </c>
      <c r="E73" s="44"/>
      <c r="F73" s="44"/>
      <c r="G73" s="47">
        <v>25</v>
      </c>
      <c r="H73" s="44"/>
      <c r="I73" s="44"/>
      <c r="J73" s="44"/>
      <c r="K73" s="44">
        <v>20</v>
      </c>
      <c r="L73" s="44"/>
      <c r="M73" s="48">
        <v>5</v>
      </c>
      <c r="N73" s="178">
        <v>135</v>
      </c>
      <c r="O73" s="176">
        <f t="shared" si="1"/>
        <v>135</v>
      </c>
      <c r="P73" s="42">
        <v>7</v>
      </c>
      <c r="Q73" s="42">
        <v>8</v>
      </c>
    </row>
    <row r="74" spans="1:17" ht="117.95" customHeight="1" thickBot="1" x14ac:dyDescent="1.4">
      <c r="A74" s="64" t="s">
        <v>110</v>
      </c>
      <c r="B74" s="44">
        <v>35</v>
      </c>
      <c r="C74" s="44"/>
      <c r="D74" s="44"/>
      <c r="E74" s="44"/>
      <c r="F74" s="44">
        <v>37</v>
      </c>
      <c r="G74" s="47"/>
      <c r="H74" s="44">
        <v>25</v>
      </c>
      <c r="I74" s="44">
        <v>35</v>
      </c>
      <c r="J74" s="44">
        <v>35</v>
      </c>
      <c r="K74" s="44"/>
      <c r="L74" s="44">
        <v>35</v>
      </c>
      <c r="M74" s="48"/>
      <c r="N74" s="178">
        <v>202</v>
      </c>
      <c r="O74" s="176">
        <f t="shared" si="1"/>
        <v>202</v>
      </c>
      <c r="P74" s="42">
        <v>21</v>
      </c>
      <c r="Q74" s="42">
        <v>25</v>
      </c>
    </row>
    <row r="75" spans="1:17" ht="117.95" customHeight="1" thickBot="1" x14ac:dyDescent="1.4">
      <c r="A75" s="190" t="s">
        <v>174</v>
      </c>
      <c r="B75" s="65"/>
      <c r="C75" s="65"/>
      <c r="D75" s="65">
        <v>5</v>
      </c>
      <c r="E75" s="65"/>
      <c r="F75" s="65"/>
      <c r="G75" s="194"/>
      <c r="H75" s="65"/>
      <c r="I75" s="65"/>
      <c r="J75" s="65"/>
      <c r="K75" s="65"/>
      <c r="L75" s="65"/>
      <c r="M75" s="195"/>
      <c r="N75" s="178">
        <v>5</v>
      </c>
      <c r="O75" s="176">
        <f t="shared" si="1"/>
        <v>5</v>
      </c>
      <c r="P75" s="42"/>
      <c r="Q75" s="42"/>
    </row>
    <row r="76" spans="1:17" ht="117.95" customHeight="1" thickBot="1" x14ac:dyDescent="1.4">
      <c r="A76" s="431" t="s">
        <v>175</v>
      </c>
      <c r="B76" s="321"/>
      <c r="C76" s="321"/>
      <c r="D76" s="321"/>
      <c r="E76" s="321"/>
      <c r="F76" s="321"/>
      <c r="G76" s="321"/>
      <c r="H76" s="321"/>
      <c r="I76" s="321"/>
      <c r="J76" s="321"/>
      <c r="K76" s="321"/>
      <c r="L76" s="321"/>
      <c r="M76" s="322"/>
      <c r="N76" s="178"/>
      <c r="O76" s="176">
        <f t="shared" si="1"/>
        <v>0</v>
      </c>
      <c r="P76" s="42">
        <v>218</v>
      </c>
      <c r="Q76" s="42">
        <v>256</v>
      </c>
    </row>
    <row r="77" spans="1:17" ht="117.95" customHeight="1" thickBot="1" x14ac:dyDescent="1.4">
      <c r="A77" s="186" t="s">
        <v>176</v>
      </c>
      <c r="B77" s="39">
        <v>100</v>
      </c>
      <c r="C77" s="39">
        <v>55</v>
      </c>
      <c r="D77" s="39"/>
      <c r="E77" s="39">
        <v>200</v>
      </c>
      <c r="F77" s="39">
        <v>30</v>
      </c>
      <c r="G77" s="40">
        <v>30</v>
      </c>
      <c r="H77" s="39"/>
      <c r="I77" s="39">
        <v>20</v>
      </c>
      <c r="J77" s="39">
        <v>160</v>
      </c>
      <c r="K77" s="39"/>
      <c r="L77" s="39">
        <v>105</v>
      </c>
      <c r="M77" s="41"/>
      <c r="N77" s="178">
        <v>700</v>
      </c>
      <c r="O77" s="176">
        <f t="shared" si="1"/>
        <v>700</v>
      </c>
      <c r="P77" s="42"/>
      <c r="Q77" s="42"/>
    </row>
    <row r="78" spans="1:17" ht="117.95" customHeight="1" thickBot="1" x14ac:dyDescent="1.4">
      <c r="A78" s="68" t="s">
        <v>278</v>
      </c>
      <c r="B78" s="44">
        <v>25</v>
      </c>
      <c r="C78" s="44">
        <v>18</v>
      </c>
      <c r="D78" s="44">
        <v>15</v>
      </c>
      <c r="E78" s="44">
        <v>28</v>
      </c>
      <c r="F78" s="44">
        <v>13</v>
      </c>
      <c r="G78" s="47">
        <v>7</v>
      </c>
      <c r="H78" s="44">
        <v>25</v>
      </c>
      <c r="I78" s="44">
        <v>18</v>
      </c>
      <c r="J78" s="44">
        <v>18</v>
      </c>
      <c r="K78" s="44">
        <v>20</v>
      </c>
      <c r="L78" s="44">
        <v>30</v>
      </c>
      <c r="M78" s="48">
        <v>20</v>
      </c>
      <c r="N78" s="178">
        <v>237</v>
      </c>
      <c r="O78" s="176">
        <f t="shared" si="1"/>
        <v>237</v>
      </c>
      <c r="P78" s="42"/>
      <c r="Q78" s="42"/>
    </row>
    <row r="79" spans="1:17" ht="117.95" customHeight="1" thickBot="1" x14ac:dyDescent="1.4">
      <c r="A79" s="68" t="s">
        <v>163</v>
      </c>
      <c r="B79" s="44">
        <v>60</v>
      </c>
      <c r="C79" s="44">
        <v>30</v>
      </c>
      <c r="D79" s="44">
        <v>10</v>
      </c>
      <c r="E79" s="44">
        <v>20</v>
      </c>
      <c r="F79" s="44">
        <v>55</v>
      </c>
      <c r="G79" s="47">
        <v>15</v>
      </c>
      <c r="H79" s="44">
        <v>40</v>
      </c>
      <c r="I79" s="44">
        <v>30</v>
      </c>
      <c r="J79" s="44">
        <v>24</v>
      </c>
      <c r="K79" s="44">
        <v>25</v>
      </c>
      <c r="L79" s="44">
        <v>30</v>
      </c>
      <c r="M79" s="48">
        <v>15</v>
      </c>
      <c r="N79" s="178">
        <v>354</v>
      </c>
      <c r="O79" s="176">
        <f t="shared" si="1"/>
        <v>354</v>
      </c>
      <c r="P79" s="42"/>
      <c r="Q79" s="42"/>
    </row>
    <row r="80" spans="1:17" ht="117.95" customHeight="1" thickBot="1" x14ac:dyDescent="1.4">
      <c r="A80" s="69" t="s">
        <v>164</v>
      </c>
      <c r="B80" s="44"/>
      <c r="C80" s="44"/>
      <c r="D80" s="44">
        <v>30</v>
      </c>
      <c r="E80" s="44"/>
      <c r="F80" s="44">
        <v>30</v>
      </c>
      <c r="G80" s="47"/>
      <c r="H80" s="44"/>
      <c r="I80" s="44">
        <v>15</v>
      </c>
      <c r="J80" s="44"/>
      <c r="K80" s="44">
        <v>30</v>
      </c>
      <c r="L80" s="44">
        <v>60</v>
      </c>
      <c r="M80" s="48"/>
      <c r="N80" s="178">
        <v>165</v>
      </c>
      <c r="O80" s="176">
        <f t="shared" si="1"/>
        <v>165</v>
      </c>
      <c r="P80" s="42"/>
      <c r="Q80" s="42"/>
    </row>
    <row r="81" spans="1:17" ht="117.95" customHeight="1" thickBot="1" x14ac:dyDescent="1.4">
      <c r="A81" s="68" t="s">
        <v>243</v>
      </c>
      <c r="B81" s="44">
        <v>3</v>
      </c>
      <c r="C81" s="44">
        <v>3</v>
      </c>
      <c r="D81" s="44">
        <v>3</v>
      </c>
      <c r="E81" s="44">
        <v>3</v>
      </c>
      <c r="F81" s="44">
        <v>3</v>
      </c>
      <c r="G81" s="44"/>
      <c r="H81" s="44">
        <v>3</v>
      </c>
      <c r="I81" s="44">
        <v>3</v>
      </c>
      <c r="J81" s="44">
        <v>3</v>
      </c>
      <c r="K81" s="44">
        <v>3</v>
      </c>
      <c r="L81" s="44">
        <v>3</v>
      </c>
      <c r="M81" s="48"/>
      <c r="N81" s="178">
        <v>30</v>
      </c>
      <c r="O81" s="176">
        <f t="shared" si="1"/>
        <v>30</v>
      </c>
      <c r="P81" s="42"/>
      <c r="Q81" s="42"/>
    </row>
    <row r="82" spans="1:17" ht="117.95" customHeight="1" thickBot="1" x14ac:dyDescent="1.4">
      <c r="A82" s="190" t="s">
        <v>118</v>
      </c>
      <c r="B82" s="65">
        <v>130</v>
      </c>
      <c r="C82" s="65">
        <v>40</v>
      </c>
      <c r="D82" s="65">
        <v>30</v>
      </c>
      <c r="E82" s="65">
        <v>190</v>
      </c>
      <c r="F82" s="65">
        <v>90</v>
      </c>
      <c r="G82" s="194">
        <v>40</v>
      </c>
      <c r="H82" s="65">
        <v>240</v>
      </c>
      <c r="I82" s="65">
        <v>60</v>
      </c>
      <c r="J82" s="65">
        <v>40</v>
      </c>
      <c r="K82" s="65">
        <v>190</v>
      </c>
      <c r="L82" s="65">
        <v>40</v>
      </c>
      <c r="M82" s="195">
        <v>190</v>
      </c>
      <c r="N82" s="178">
        <v>1280</v>
      </c>
      <c r="O82" s="176">
        <f t="shared" si="1"/>
        <v>1280</v>
      </c>
      <c r="P82" s="42">
        <v>158</v>
      </c>
      <c r="Q82" s="42">
        <v>186</v>
      </c>
    </row>
    <row r="83" spans="1:17" ht="117.95" customHeight="1" thickBot="1" x14ac:dyDescent="1.4">
      <c r="A83" s="430" t="s">
        <v>180</v>
      </c>
      <c r="B83" s="321"/>
      <c r="C83" s="321"/>
      <c r="D83" s="321"/>
      <c r="E83" s="321"/>
      <c r="F83" s="321"/>
      <c r="G83" s="321"/>
      <c r="H83" s="321"/>
      <c r="I83" s="321"/>
      <c r="J83" s="321"/>
      <c r="K83" s="321"/>
      <c r="L83" s="321"/>
      <c r="M83" s="322"/>
      <c r="N83" s="178"/>
      <c r="O83" s="176">
        <f t="shared" si="1"/>
        <v>0</v>
      </c>
      <c r="P83" s="42">
        <v>92</v>
      </c>
      <c r="Q83" s="42">
        <v>108</v>
      </c>
    </row>
    <row r="84" spans="1:17" ht="117.95" customHeight="1" thickBot="1" x14ac:dyDescent="1.4">
      <c r="A84" s="188" t="s">
        <v>161</v>
      </c>
      <c r="B84" s="39">
        <v>60</v>
      </c>
      <c r="C84" s="39">
        <v>20</v>
      </c>
      <c r="D84" s="39"/>
      <c r="E84" s="39">
        <v>20</v>
      </c>
      <c r="F84" s="39"/>
      <c r="G84" s="40"/>
      <c r="H84" s="39"/>
      <c r="I84" s="39"/>
      <c r="J84" s="39">
        <v>10</v>
      </c>
      <c r="K84" s="39">
        <v>15</v>
      </c>
      <c r="L84" s="39">
        <v>10</v>
      </c>
      <c r="M84" s="41"/>
      <c r="N84" s="178">
        <v>135</v>
      </c>
      <c r="O84" s="176">
        <f t="shared" si="1"/>
        <v>135</v>
      </c>
      <c r="P84" s="42"/>
      <c r="Q84" s="42"/>
    </row>
    <row r="85" spans="1:17" ht="117.95" customHeight="1" thickBot="1" x14ac:dyDescent="1.4">
      <c r="A85" s="68" t="s">
        <v>158</v>
      </c>
      <c r="B85" s="44"/>
      <c r="C85" s="44"/>
      <c r="D85" s="44"/>
      <c r="E85" s="44">
        <v>15</v>
      </c>
      <c r="F85" s="44">
        <v>95</v>
      </c>
      <c r="G85" s="47"/>
      <c r="H85" s="44"/>
      <c r="I85" s="44"/>
      <c r="J85" s="44">
        <v>100</v>
      </c>
      <c r="K85" s="44"/>
      <c r="L85" s="44"/>
      <c r="M85" s="48"/>
      <c r="N85" s="178">
        <v>210</v>
      </c>
      <c r="O85" s="176">
        <f t="shared" si="1"/>
        <v>210</v>
      </c>
      <c r="P85" s="42"/>
      <c r="Q85" s="42"/>
    </row>
    <row r="86" spans="1:17" ht="117.95" customHeight="1" thickBot="1" x14ac:dyDescent="1.4">
      <c r="A86" s="68" t="s">
        <v>157</v>
      </c>
      <c r="B86" s="44"/>
      <c r="C86" s="44">
        <v>90</v>
      </c>
      <c r="D86" s="44"/>
      <c r="E86" s="44">
        <v>15</v>
      </c>
      <c r="F86" s="44"/>
      <c r="G86" s="47">
        <v>90</v>
      </c>
      <c r="H86" s="44"/>
      <c r="I86" s="44"/>
      <c r="J86" s="44"/>
      <c r="K86" s="44">
        <v>90</v>
      </c>
      <c r="L86" s="44"/>
      <c r="M86" s="48"/>
      <c r="N86" s="178">
        <v>285</v>
      </c>
      <c r="O86" s="176">
        <f t="shared" si="1"/>
        <v>285</v>
      </c>
      <c r="P86" s="42"/>
      <c r="Q86" s="42"/>
    </row>
    <row r="87" spans="1:17" ht="117.95" customHeight="1" thickBot="1" x14ac:dyDescent="1.4">
      <c r="A87" s="68" t="s">
        <v>160</v>
      </c>
      <c r="B87" s="44"/>
      <c r="C87" s="44"/>
      <c r="D87" s="44">
        <v>90</v>
      </c>
      <c r="E87" s="44"/>
      <c r="F87" s="44"/>
      <c r="G87" s="47"/>
      <c r="H87" s="44"/>
      <c r="I87" s="44"/>
      <c r="J87" s="44"/>
      <c r="K87" s="44"/>
      <c r="L87" s="44">
        <v>90</v>
      </c>
      <c r="M87" s="48"/>
      <c r="N87" s="178">
        <v>180</v>
      </c>
      <c r="O87" s="176">
        <f t="shared" si="1"/>
        <v>180</v>
      </c>
      <c r="P87" s="42"/>
      <c r="Q87" s="42"/>
    </row>
    <row r="88" spans="1:17" ht="117.95" customHeight="1" thickBot="1" x14ac:dyDescent="1.4">
      <c r="A88" s="69" t="s">
        <v>159</v>
      </c>
      <c r="B88" s="44"/>
      <c r="C88" s="44"/>
      <c r="D88" s="44"/>
      <c r="E88" s="44">
        <v>90</v>
      </c>
      <c r="F88" s="44"/>
      <c r="G88" s="47"/>
      <c r="H88" s="44"/>
      <c r="I88" s="44">
        <v>90</v>
      </c>
      <c r="J88" s="44"/>
      <c r="K88" s="44"/>
      <c r="L88" s="44"/>
      <c r="M88" s="48">
        <v>90</v>
      </c>
      <c r="N88" s="178">
        <v>270</v>
      </c>
      <c r="O88" s="176">
        <f t="shared" si="1"/>
        <v>270</v>
      </c>
      <c r="P88" s="42"/>
      <c r="Q88" s="42"/>
    </row>
    <row r="89" spans="1:17" ht="117.95" customHeight="1" thickBot="1" x14ac:dyDescent="1.4">
      <c r="A89" s="69" t="s">
        <v>258</v>
      </c>
      <c r="B89" s="44">
        <v>10</v>
      </c>
      <c r="C89" s="44"/>
      <c r="D89" s="44"/>
      <c r="E89" s="44"/>
      <c r="F89" s="44"/>
      <c r="G89" s="47"/>
      <c r="H89" s="44">
        <v>10</v>
      </c>
      <c r="I89" s="44"/>
      <c r="J89" s="44"/>
      <c r="K89" s="44"/>
      <c r="L89" s="44"/>
      <c r="M89" s="48"/>
      <c r="N89" s="178">
        <v>20</v>
      </c>
      <c r="O89" s="176">
        <f t="shared" si="1"/>
        <v>20</v>
      </c>
      <c r="P89" s="42"/>
      <c r="Q89" s="42"/>
    </row>
    <row r="90" spans="1:17" ht="117.95" customHeight="1" thickBot="1" x14ac:dyDescent="1.4">
      <c r="A90" s="182" t="s">
        <v>89</v>
      </c>
      <c r="B90" s="65">
        <v>125</v>
      </c>
      <c r="C90" s="65">
        <v>125</v>
      </c>
      <c r="D90" s="65">
        <v>125</v>
      </c>
      <c r="E90" s="65">
        <v>125</v>
      </c>
      <c r="F90" s="65">
        <v>125</v>
      </c>
      <c r="G90" s="65">
        <v>125</v>
      </c>
      <c r="H90" s="65">
        <v>125</v>
      </c>
      <c r="I90" s="65">
        <v>125</v>
      </c>
      <c r="J90" s="65">
        <v>125</v>
      </c>
      <c r="K90" s="65">
        <v>125</v>
      </c>
      <c r="L90" s="65">
        <v>125</v>
      </c>
      <c r="M90" s="187">
        <v>125</v>
      </c>
      <c r="N90" s="179">
        <v>1500</v>
      </c>
      <c r="O90" s="176">
        <f t="shared" si="1"/>
        <v>1500</v>
      </c>
      <c r="P90" s="42"/>
      <c r="Q90" s="42"/>
    </row>
    <row r="91" spans="1:17" ht="117.95" customHeight="1" thickBot="1" x14ac:dyDescent="1.4">
      <c r="A91" s="430" t="s">
        <v>181</v>
      </c>
      <c r="B91" s="321"/>
      <c r="C91" s="321"/>
      <c r="D91" s="321"/>
      <c r="E91" s="321"/>
      <c r="F91" s="321"/>
      <c r="G91" s="321"/>
      <c r="H91" s="321"/>
      <c r="I91" s="321"/>
      <c r="J91" s="321"/>
      <c r="K91" s="321"/>
      <c r="L91" s="321"/>
      <c r="M91" s="322"/>
      <c r="N91" s="178"/>
      <c r="O91" s="176">
        <f t="shared" si="1"/>
        <v>0</v>
      </c>
      <c r="P91" s="42">
        <v>8</v>
      </c>
      <c r="Q91" s="42">
        <v>9</v>
      </c>
    </row>
    <row r="92" spans="1:17" ht="117.95" customHeight="1" thickBot="1" x14ac:dyDescent="1.4">
      <c r="A92" s="188" t="s">
        <v>259</v>
      </c>
      <c r="B92" s="39">
        <v>8</v>
      </c>
      <c r="C92" s="39">
        <v>8</v>
      </c>
      <c r="D92" s="39">
        <v>8</v>
      </c>
      <c r="E92" s="39">
        <v>8</v>
      </c>
      <c r="F92" s="39">
        <v>8</v>
      </c>
      <c r="G92" s="39">
        <v>8</v>
      </c>
      <c r="H92" s="39">
        <v>8</v>
      </c>
      <c r="I92" s="39">
        <v>8</v>
      </c>
      <c r="J92" s="39">
        <v>8</v>
      </c>
      <c r="K92" s="39">
        <v>8</v>
      </c>
      <c r="L92" s="39">
        <v>8</v>
      </c>
      <c r="M92" s="189">
        <v>8</v>
      </c>
      <c r="N92" s="179">
        <v>96</v>
      </c>
      <c r="O92" s="176">
        <f t="shared" si="1"/>
        <v>96</v>
      </c>
      <c r="P92" s="42"/>
      <c r="Q92" s="42"/>
    </row>
    <row r="93" spans="1:17" ht="117.95" customHeight="1" thickBot="1" x14ac:dyDescent="1.4">
      <c r="A93" s="68" t="s">
        <v>155</v>
      </c>
      <c r="B93" s="44"/>
      <c r="C93" s="44"/>
      <c r="D93" s="44"/>
      <c r="E93" s="44"/>
      <c r="F93" s="44"/>
      <c r="G93" s="47"/>
      <c r="H93" s="44"/>
      <c r="I93" s="44">
        <v>5</v>
      </c>
      <c r="J93" s="44"/>
      <c r="K93" s="44"/>
      <c r="L93" s="44"/>
      <c r="M93" s="48"/>
      <c r="N93" s="178">
        <v>5</v>
      </c>
      <c r="O93" s="176">
        <f t="shared" si="1"/>
        <v>5</v>
      </c>
      <c r="P93" s="42"/>
      <c r="Q93" s="42"/>
    </row>
    <row r="94" spans="1:17" ht="117.95" customHeight="1" thickBot="1" x14ac:dyDescent="1.4">
      <c r="A94" s="68" t="s">
        <v>156</v>
      </c>
      <c r="B94" s="44"/>
      <c r="C94" s="44"/>
      <c r="D94" s="44">
        <v>5</v>
      </c>
      <c r="E94" s="44"/>
      <c r="F94" s="44"/>
      <c r="G94" s="47"/>
      <c r="H94" s="44"/>
      <c r="I94" s="44"/>
      <c r="J94" s="44"/>
      <c r="K94" s="44"/>
      <c r="L94" s="44"/>
      <c r="M94" s="48"/>
      <c r="N94" s="178">
        <v>5</v>
      </c>
      <c r="O94" s="176">
        <f t="shared" si="1"/>
        <v>5</v>
      </c>
      <c r="P94" s="42"/>
      <c r="Q94" s="42"/>
    </row>
    <row r="95" spans="1:17" ht="117.95" customHeight="1" thickBot="1" x14ac:dyDescent="1.4">
      <c r="A95" s="68" t="s">
        <v>162</v>
      </c>
      <c r="B95" s="44"/>
      <c r="C95" s="44"/>
      <c r="D95" s="44"/>
      <c r="E95" s="44"/>
      <c r="F95" s="44">
        <v>5</v>
      </c>
      <c r="G95" s="47"/>
      <c r="H95" s="44"/>
      <c r="I95" s="44">
        <v>5</v>
      </c>
      <c r="J95" s="44"/>
      <c r="K95" s="44"/>
      <c r="L95" s="44"/>
      <c r="M95" s="48"/>
      <c r="N95" s="178">
        <v>10</v>
      </c>
      <c r="O95" s="176">
        <f t="shared" si="1"/>
        <v>10</v>
      </c>
      <c r="P95" s="42"/>
      <c r="Q95" s="42"/>
    </row>
    <row r="96" spans="1:17" ht="117.95" customHeight="1" thickBot="1" x14ac:dyDescent="1.4">
      <c r="A96" s="68" t="s">
        <v>346</v>
      </c>
      <c r="B96" s="44">
        <v>5</v>
      </c>
      <c r="C96" s="44">
        <v>5</v>
      </c>
      <c r="D96" s="44">
        <v>5</v>
      </c>
      <c r="E96" s="44">
        <v>5</v>
      </c>
      <c r="F96" s="44">
        <v>5</v>
      </c>
      <c r="G96" s="47">
        <v>5</v>
      </c>
      <c r="H96" s="44">
        <v>5</v>
      </c>
      <c r="I96" s="44">
        <v>5</v>
      </c>
      <c r="J96" s="44">
        <v>5</v>
      </c>
      <c r="K96" s="44">
        <v>5</v>
      </c>
      <c r="L96" s="44">
        <v>5</v>
      </c>
      <c r="M96" s="48">
        <v>5</v>
      </c>
      <c r="N96" s="178">
        <v>60</v>
      </c>
      <c r="O96" s="176"/>
      <c r="P96" s="42"/>
      <c r="Q96" s="42"/>
    </row>
    <row r="97" spans="1:17" ht="117.95" customHeight="1" thickBot="1" x14ac:dyDescent="1.4">
      <c r="A97" s="64" t="s">
        <v>165</v>
      </c>
      <c r="B97" s="53"/>
      <c r="C97" s="53">
        <v>1</v>
      </c>
      <c r="D97" s="53"/>
      <c r="E97" s="53">
        <v>1</v>
      </c>
      <c r="F97" s="53"/>
      <c r="G97" s="152"/>
      <c r="H97" s="53">
        <v>1</v>
      </c>
      <c r="I97" s="53"/>
      <c r="J97" s="53"/>
      <c r="K97" s="53">
        <v>1</v>
      </c>
      <c r="L97" s="53"/>
      <c r="M97" s="174"/>
      <c r="N97" s="181">
        <v>4</v>
      </c>
      <c r="O97" s="176">
        <f t="shared" si="1"/>
        <v>4</v>
      </c>
      <c r="P97" s="42">
        <v>0.4</v>
      </c>
      <c r="Q97" s="42">
        <v>0.5</v>
      </c>
    </row>
    <row r="98" spans="1:17" ht="117.95" customHeight="1" thickBot="1" x14ac:dyDescent="1.4">
      <c r="A98" s="54" t="s">
        <v>167</v>
      </c>
      <c r="B98" s="53"/>
      <c r="C98" s="53">
        <v>1</v>
      </c>
      <c r="D98" s="53">
        <v>1</v>
      </c>
      <c r="E98" s="53">
        <v>1</v>
      </c>
      <c r="F98" s="53">
        <v>1</v>
      </c>
      <c r="G98" s="152">
        <v>1</v>
      </c>
      <c r="H98" s="53"/>
      <c r="I98" s="53">
        <v>1</v>
      </c>
      <c r="J98" s="53">
        <v>1</v>
      </c>
      <c r="K98" s="53">
        <v>1</v>
      </c>
      <c r="L98" s="53">
        <v>1</v>
      </c>
      <c r="M98" s="174">
        <v>1</v>
      </c>
      <c r="N98" s="181">
        <v>10</v>
      </c>
      <c r="O98" s="176">
        <f t="shared" si="1"/>
        <v>10</v>
      </c>
      <c r="P98" s="42">
        <v>0.8</v>
      </c>
      <c r="Q98" s="42">
        <v>1</v>
      </c>
    </row>
    <row r="99" spans="1:17" ht="117.95" customHeight="1" thickBot="1" x14ac:dyDescent="1.4">
      <c r="A99" s="190" t="s">
        <v>182</v>
      </c>
      <c r="B99" s="191">
        <v>0.6</v>
      </c>
      <c r="C99" s="191"/>
      <c r="D99" s="191">
        <v>0.6</v>
      </c>
      <c r="E99" s="191"/>
      <c r="F99" s="191">
        <v>0.6</v>
      </c>
      <c r="G99" s="192">
        <v>0.6</v>
      </c>
      <c r="H99" s="191"/>
      <c r="I99" s="191">
        <v>0.6</v>
      </c>
      <c r="J99" s="191">
        <v>0.6</v>
      </c>
      <c r="K99" s="191"/>
      <c r="L99" s="191">
        <v>0.6</v>
      </c>
      <c r="M99" s="193">
        <v>0.6</v>
      </c>
      <c r="N99" s="181">
        <v>5</v>
      </c>
      <c r="O99" s="176">
        <f t="shared" si="1"/>
        <v>4.8</v>
      </c>
      <c r="P99" s="42">
        <v>0.4</v>
      </c>
      <c r="Q99" s="42">
        <v>0.5</v>
      </c>
    </row>
    <row r="100" spans="1:17" ht="117.95" customHeight="1" thickBot="1" x14ac:dyDescent="1.4">
      <c r="A100" s="430" t="s">
        <v>337</v>
      </c>
      <c r="B100" s="321"/>
      <c r="C100" s="321"/>
      <c r="D100" s="321"/>
      <c r="E100" s="321"/>
      <c r="F100" s="321"/>
      <c r="G100" s="321"/>
      <c r="H100" s="321"/>
      <c r="I100" s="321"/>
      <c r="J100" s="321"/>
      <c r="K100" s="321"/>
      <c r="L100" s="321"/>
      <c r="M100" s="322"/>
      <c r="N100" s="178"/>
      <c r="O100" s="176">
        <f t="shared" si="1"/>
        <v>0</v>
      </c>
      <c r="P100" s="42">
        <v>6</v>
      </c>
      <c r="Q100" s="42">
        <v>7</v>
      </c>
    </row>
    <row r="101" spans="1:17" ht="117.95" customHeight="1" thickBot="1" x14ac:dyDescent="1.4">
      <c r="A101" s="186" t="s">
        <v>153</v>
      </c>
      <c r="B101" s="39"/>
      <c r="C101" s="39"/>
      <c r="D101" s="39">
        <v>15</v>
      </c>
      <c r="E101" s="39"/>
      <c r="F101" s="39"/>
      <c r="G101" s="40"/>
      <c r="H101" s="39">
        <v>15</v>
      </c>
      <c r="I101" s="39">
        <v>15</v>
      </c>
      <c r="J101" s="39"/>
      <c r="K101" s="39"/>
      <c r="L101" s="39"/>
      <c r="M101" s="41"/>
      <c r="N101" s="178">
        <v>45</v>
      </c>
      <c r="O101" s="176">
        <f t="shared" si="1"/>
        <v>45</v>
      </c>
      <c r="P101" s="42"/>
      <c r="Q101" s="42"/>
    </row>
    <row r="102" spans="1:17" ht="117.95" customHeight="1" thickBot="1" x14ac:dyDescent="1.4">
      <c r="A102" s="69" t="s">
        <v>154</v>
      </c>
      <c r="B102" s="44">
        <v>15</v>
      </c>
      <c r="C102" s="44"/>
      <c r="D102" s="44"/>
      <c r="E102" s="44"/>
      <c r="F102" s="44"/>
      <c r="G102" s="47"/>
      <c r="H102" s="44"/>
      <c r="I102" s="44"/>
      <c r="J102" s="44">
        <v>15</v>
      </c>
      <c r="K102" s="44"/>
      <c r="L102" s="44"/>
      <c r="M102" s="48"/>
      <c r="N102" s="178">
        <v>30</v>
      </c>
      <c r="O102" s="176">
        <f t="shared" si="1"/>
        <v>30</v>
      </c>
      <c r="P102" s="42"/>
      <c r="Q102" s="42"/>
    </row>
    <row r="103" spans="1:17" ht="117.95" customHeight="1" thickBot="1" x14ac:dyDescent="1.4">
      <c r="A103" s="54" t="s">
        <v>184</v>
      </c>
      <c r="B103" s="44">
        <v>31</v>
      </c>
      <c r="C103" s="44">
        <v>27</v>
      </c>
      <c r="D103" s="44">
        <v>37</v>
      </c>
      <c r="E103" s="44">
        <v>30</v>
      </c>
      <c r="F103" s="44">
        <v>28</v>
      </c>
      <c r="G103" s="47">
        <v>39</v>
      </c>
      <c r="H103" s="44">
        <v>26</v>
      </c>
      <c r="I103" s="44">
        <v>31</v>
      </c>
      <c r="J103" s="44">
        <v>42</v>
      </c>
      <c r="K103" s="44">
        <v>28</v>
      </c>
      <c r="L103" s="44">
        <v>30</v>
      </c>
      <c r="M103" s="48">
        <v>37</v>
      </c>
      <c r="N103" s="178">
        <v>386</v>
      </c>
      <c r="O103" s="176">
        <f t="shared" si="1"/>
        <v>386</v>
      </c>
      <c r="P103" s="42">
        <v>31</v>
      </c>
      <c r="Q103" s="42">
        <v>37</v>
      </c>
    </row>
    <row r="104" spans="1:17" ht="117.95" customHeight="1" thickBot="1" x14ac:dyDescent="1.4">
      <c r="A104" s="54" t="s">
        <v>124</v>
      </c>
      <c r="B104" s="44"/>
      <c r="C104" s="44"/>
      <c r="D104" s="44">
        <v>100</v>
      </c>
      <c r="E104" s="44">
        <v>80</v>
      </c>
      <c r="F104" s="44"/>
      <c r="G104" s="47"/>
      <c r="H104" s="44"/>
      <c r="I104" s="44"/>
      <c r="J104" s="44">
        <v>60</v>
      </c>
      <c r="K104" s="44">
        <v>50</v>
      </c>
      <c r="L104" s="44"/>
      <c r="M104" s="48"/>
      <c r="N104" s="178">
        <v>290</v>
      </c>
      <c r="O104" s="176">
        <f t="shared" si="1"/>
        <v>290</v>
      </c>
      <c r="P104" s="42">
        <v>29</v>
      </c>
      <c r="Q104" s="42">
        <v>34</v>
      </c>
    </row>
    <row r="105" spans="1:17" ht="117.95" customHeight="1" thickBot="1" x14ac:dyDescent="1.4">
      <c r="A105" s="64" t="s">
        <v>141</v>
      </c>
      <c r="B105" s="44">
        <v>10</v>
      </c>
      <c r="C105" s="44">
        <v>6</v>
      </c>
      <c r="D105" s="44">
        <v>8</v>
      </c>
      <c r="E105" s="44">
        <v>9</v>
      </c>
      <c r="F105" s="44">
        <v>7</v>
      </c>
      <c r="G105" s="47">
        <v>5</v>
      </c>
      <c r="H105" s="44">
        <v>7</v>
      </c>
      <c r="I105" s="44">
        <v>8</v>
      </c>
      <c r="J105" s="44">
        <v>9</v>
      </c>
      <c r="K105" s="44">
        <v>5</v>
      </c>
      <c r="L105" s="44">
        <v>12</v>
      </c>
      <c r="M105" s="48">
        <v>4</v>
      </c>
      <c r="N105" s="178">
        <v>90</v>
      </c>
      <c r="O105" s="176">
        <f t="shared" si="1"/>
        <v>90</v>
      </c>
      <c r="P105" s="42">
        <v>8</v>
      </c>
      <c r="Q105" s="42">
        <v>9</v>
      </c>
    </row>
    <row r="106" spans="1:17" ht="117.95" customHeight="1" thickBot="1" x14ac:dyDescent="1.4">
      <c r="A106" s="54" t="s">
        <v>144</v>
      </c>
      <c r="B106" s="44">
        <v>5</v>
      </c>
      <c r="C106" s="44">
        <v>40</v>
      </c>
      <c r="D106" s="44">
        <v>15</v>
      </c>
      <c r="E106" s="44">
        <v>10</v>
      </c>
      <c r="F106" s="44">
        <v>50</v>
      </c>
      <c r="G106" s="47">
        <v>45</v>
      </c>
      <c r="H106" s="44">
        <v>5</v>
      </c>
      <c r="I106" s="44">
        <v>5</v>
      </c>
      <c r="J106" s="44">
        <v>10</v>
      </c>
      <c r="K106" s="44">
        <v>45</v>
      </c>
      <c r="L106" s="44">
        <v>5</v>
      </c>
      <c r="M106" s="48">
        <v>4</v>
      </c>
      <c r="N106" s="178" t="s">
        <v>348</v>
      </c>
      <c r="O106" s="176">
        <f t="shared" si="1"/>
        <v>239</v>
      </c>
      <c r="P106" s="42">
        <v>17</v>
      </c>
      <c r="Q106" s="42">
        <v>20</v>
      </c>
    </row>
    <row r="107" spans="1:17" ht="117.95" customHeight="1" thickBot="1" x14ac:dyDescent="1.4">
      <c r="A107" s="182" t="s">
        <v>166</v>
      </c>
      <c r="B107" s="183">
        <v>2.0000000000000001E-4</v>
      </c>
      <c r="C107" s="183">
        <v>2.0000000000000001E-4</v>
      </c>
      <c r="D107" s="183"/>
      <c r="E107" s="183"/>
      <c r="F107" s="183"/>
      <c r="G107" s="184"/>
      <c r="H107" s="183"/>
      <c r="I107" s="183">
        <v>2.0000000000000001E-4</v>
      </c>
      <c r="J107" s="183">
        <v>2.0000000000000001E-4</v>
      </c>
      <c r="K107" s="183"/>
      <c r="L107" s="183">
        <v>2.0000000000000001E-4</v>
      </c>
      <c r="M107" s="185"/>
      <c r="N107" s="180">
        <v>1E-3</v>
      </c>
      <c r="O107" s="176">
        <f t="shared" si="1"/>
        <v>1E-3</v>
      </c>
      <c r="P107" s="42">
        <v>0.3</v>
      </c>
      <c r="Q107" s="42">
        <v>0.4</v>
      </c>
    </row>
    <row r="108" spans="1:17" ht="117.95" customHeight="1" thickBot="1" x14ac:dyDescent="1.4">
      <c r="A108" s="429" t="s">
        <v>185</v>
      </c>
      <c r="B108" s="321"/>
      <c r="C108" s="321"/>
      <c r="D108" s="321"/>
      <c r="E108" s="321"/>
      <c r="F108" s="321"/>
      <c r="G108" s="321"/>
      <c r="H108" s="321"/>
      <c r="I108" s="321"/>
      <c r="J108" s="321"/>
      <c r="K108" s="321"/>
      <c r="L108" s="321"/>
      <c r="M108" s="321"/>
      <c r="N108" s="322"/>
      <c r="O108" s="176">
        <f t="shared" si="1"/>
        <v>0</v>
      </c>
      <c r="P108" s="42">
        <v>331</v>
      </c>
      <c r="Q108" s="42">
        <v>390</v>
      </c>
    </row>
    <row r="109" spans="1:17" ht="117.95" customHeight="1" thickBot="1" x14ac:dyDescent="1.4">
      <c r="A109" s="186" t="s">
        <v>142</v>
      </c>
      <c r="B109" s="39">
        <v>160</v>
      </c>
      <c r="C109" s="39">
        <v>420</v>
      </c>
      <c r="D109" s="39">
        <v>390</v>
      </c>
      <c r="E109" s="39">
        <v>360</v>
      </c>
      <c r="F109" s="39">
        <v>330</v>
      </c>
      <c r="G109" s="40">
        <v>425</v>
      </c>
      <c r="H109" s="39">
        <v>220</v>
      </c>
      <c r="I109" s="39">
        <v>370</v>
      </c>
      <c r="J109" s="39">
        <v>360</v>
      </c>
      <c r="K109" s="39">
        <v>320</v>
      </c>
      <c r="L109" s="39">
        <v>360</v>
      </c>
      <c r="M109" s="41">
        <v>440</v>
      </c>
      <c r="N109" s="178">
        <v>4155</v>
      </c>
      <c r="O109" s="176">
        <f t="shared" si="1"/>
        <v>4155</v>
      </c>
      <c r="P109" s="42"/>
      <c r="Q109" s="42"/>
    </row>
    <row r="110" spans="1:17" ht="117.95" customHeight="1" thickBot="1" x14ac:dyDescent="1.4">
      <c r="A110" s="68" t="s">
        <v>140</v>
      </c>
      <c r="B110" s="44">
        <v>15</v>
      </c>
      <c r="C110" s="44">
        <v>15</v>
      </c>
      <c r="D110" s="44">
        <v>15</v>
      </c>
      <c r="E110" s="44">
        <v>15</v>
      </c>
      <c r="F110" s="44">
        <v>14</v>
      </c>
      <c r="G110" s="47">
        <v>16</v>
      </c>
      <c r="H110" s="44">
        <v>15</v>
      </c>
      <c r="I110" s="44">
        <v>15</v>
      </c>
      <c r="J110" s="44">
        <v>16</v>
      </c>
      <c r="K110" s="44">
        <v>15</v>
      </c>
      <c r="L110" s="44">
        <v>15</v>
      </c>
      <c r="M110" s="48">
        <v>18</v>
      </c>
      <c r="N110" s="178">
        <v>184</v>
      </c>
      <c r="O110" s="176">
        <f t="shared" si="1"/>
        <v>184</v>
      </c>
      <c r="P110" s="42">
        <v>15</v>
      </c>
      <c r="Q110" s="42">
        <v>18</v>
      </c>
    </row>
    <row r="111" spans="1:17" ht="117.95" customHeight="1" thickBot="1" x14ac:dyDescent="1.4">
      <c r="A111" s="69" t="s">
        <v>248</v>
      </c>
      <c r="B111" s="44"/>
      <c r="C111" s="44"/>
      <c r="D111" s="44">
        <v>100</v>
      </c>
      <c r="E111" s="44"/>
      <c r="F111" s="44"/>
      <c r="G111" s="47"/>
      <c r="H111" s="44"/>
      <c r="I111" s="44"/>
      <c r="J111" s="44">
        <v>50</v>
      </c>
      <c r="K111" s="44"/>
      <c r="L111" s="44"/>
      <c r="M111" s="48"/>
      <c r="N111" s="178">
        <v>150</v>
      </c>
      <c r="O111" s="176">
        <f t="shared" si="1"/>
        <v>150</v>
      </c>
      <c r="P111" s="42">
        <v>25</v>
      </c>
      <c r="Q111" s="42">
        <v>30</v>
      </c>
    </row>
    <row r="112" spans="1:17" ht="117.95" customHeight="1" thickBot="1" x14ac:dyDescent="1.4">
      <c r="A112" s="69" t="s">
        <v>347</v>
      </c>
      <c r="B112" s="44"/>
      <c r="C112" s="44"/>
      <c r="D112" s="44"/>
      <c r="E112" s="44"/>
      <c r="F112" s="44">
        <v>100</v>
      </c>
      <c r="G112" s="47"/>
      <c r="H112" s="44"/>
      <c r="I112" s="44"/>
      <c r="J112" s="44"/>
      <c r="K112" s="44"/>
      <c r="L112" s="44">
        <v>100</v>
      </c>
      <c r="M112" s="48"/>
      <c r="N112" s="178">
        <v>200</v>
      </c>
      <c r="O112" s="176"/>
      <c r="P112" s="42"/>
      <c r="Q112" s="42"/>
    </row>
    <row r="113" spans="1:17" ht="117.95" customHeight="1" thickBot="1" x14ac:dyDescent="1.4">
      <c r="A113" s="69" t="s">
        <v>249</v>
      </c>
      <c r="B113" s="44"/>
      <c r="C113" s="44">
        <v>5</v>
      </c>
      <c r="D113" s="44">
        <v>5</v>
      </c>
      <c r="E113" s="44">
        <v>5</v>
      </c>
      <c r="F113" s="44">
        <v>5</v>
      </c>
      <c r="G113" s="47"/>
      <c r="H113" s="44"/>
      <c r="I113" s="44">
        <v>5</v>
      </c>
      <c r="J113" s="44">
        <v>5</v>
      </c>
      <c r="K113" s="44">
        <v>5</v>
      </c>
      <c r="L113" s="44">
        <v>5</v>
      </c>
      <c r="M113" s="48"/>
      <c r="N113" s="178">
        <v>40</v>
      </c>
      <c r="O113" s="176"/>
      <c r="P113" s="42"/>
      <c r="Q113" s="42"/>
    </row>
    <row r="114" spans="1:17" ht="117.95" customHeight="1" thickBot="1" x14ac:dyDescent="1.4">
      <c r="A114" s="54" t="s">
        <v>186</v>
      </c>
      <c r="B114" s="44">
        <v>60</v>
      </c>
      <c r="C114" s="44">
        <v>60</v>
      </c>
      <c r="D114" s="44"/>
      <c r="E114" s="44"/>
      <c r="F114" s="44">
        <v>60</v>
      </c>
      <c r="G114" s="47">
        <v>60</v>
      </c>
      <c r="H114" s="44">
        <v>100</v>
      </c>
      <c r="I114" s="44">
        <v>60</v>
      </c>
      <c r="J114" s="44"/>
      <c r="K114" s="44">
        <v>60</v>
      </c>
      <c r="L114" s="44">
        <v>60</v>
      </c>
      <c r="M114" s="48">
        <v>60</v>
      </c>
      <c r="N114" s="178">
        <v>580</v>
      </c>
      <c r="O114" s="176">
        <f t="shared" si="1"/>
        <v>580</v>
      </c>
      <c r="P114" s="42">
        <v>58</v>
      </c>
      <c r="Q114" s="42">
        <v>68</v>
      </c>
    </row>
    <row r="115" spans="1:17" ht="117.95" customHeight="1" thickBot="1" x14ac:dyDescent="1.4">
      <c r="A115" s="64" t="s">
        <v>187</v>
      </c>
      <c r="B115" s="44">
        <v>40</v>
      </c>
      <c r="C115" s="44">
        <v>40</v>
      </c>
      <c r="D115" s="44">
        <v>40</v>
      </c>
      <c r="E115" s="44">
        <v>40</v>
      </c>
      <c r="F115" s="44">
        <v>63</v>
      </c>
      <c r="G115" s="47">
        <v>33</v>
      </c>
      <c r="H115" s="44">
        <v>35</v>
      </c>
      <c r="I115" s="44">
        <v>34</v>
      </c>
      <c r="J115" s="44">
        <v>35</v>
      </c>
      <c r="K115" s="44">
        <v>35</v>
      </c>
      <c r="L115" s="44">
        <v>40</v>
      </c>
      <c r="M115" s="48">
        <v>35</v>
      </c>
      <c r="N115" s="178">
        <v>470</v>
      </c>
      <c r="O115" s="176">
        <f t="shared" si="1"/>
        <v>470</v>
      </c>
      <c r="P115" s="42">
        <v>47</v>
      </c>
      <c r="Q115" s="42">
        <v>55</v>
      </c>
    </row>
    <row r="116" spans="1:17" ht="117.95" customHeight="1" thickBot="1" x14ac:dyDescent="1.4">
      <c r="A116" s="54" t="s">
        <v>188</v>
      </c>
      <c r="B116" s="44">
        <v>4</v>
      </c>
      <c r="C116" s="44">
        <v>4</v>
      </c>
      <c r="D116" s="44">
        <v>4</v>
      </c>
      <c r="E116" s="44">
        <v>4</v>
      </c>
      <c r="F116" s="44">
        <v>4</v>
      </c>
      <c r="G116" s="44">
        <v>4</v>
      </c>
      <c r="H116" s="44">
        <v>4</v>
      </c>
      <c r="I116" s="44">
        <v>4</v>
      </c>
      <c r="J116" s="44">
        <v>4</v>
      </c>
      <c r="K116" s="44">
        <v>4</v>
      </c>
      <c r="L116" s="44">
        <v>4</v>
      </c>
      <c r="M116" s="45">
        <v>4</v>
      </c>
      <c r="N116" s="179">
        <v>40</v>
      </c>
      <c r="O116" s="176">
        <f t="shared" si="1"/>
        <v>48</v>
      </c>
      <c r="P116" s="42">
        <v>4</v>
      </c>
      <c r="Q116" s="42"/>
    </row>
  </sheetData>
  <mergeCells count="13">
    <mergeCell ref="A108:N108"/>
    <mergeCell ref="A6:M6"/>
    <mergeCell ref="A18:M18"/>
    <mergeCell ref="A25:M25"/>
    <mergeCell ref="A50:M50"/>
    <mergeCell ref="A42:M42"/>
    <mergeCell ref="A33:M33"/>
    <mergeCell ref="L59:P59"/>
    <mergeCell ref="A100:M100"/>
    <mergeCell ref="A91:M91"/>
    <mergeCell ref="A83:M83"/>
    <mergeCell ref="A76:M76"/>
    <mergeCell ref="A63:M63"/>
  </mergeCells>
  <pageMargins left="0.70866141732283472" right="0.70866141732283472" top="0.74803149606299213" bottom="0.74803149606299213" header="0.31496062992125984" footer="0.31496062992125984"/>
  <pageSetup paperSize="9" scale="10" orientation="portrait" verticalDpi="0"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7"/>
  <sheetViews>
    <sheetView view="pageBreakPreview" topLeftCell="A53" zoomScale="60" zoomScaleNormal="79" workbookViewId="0">
      <selection activeCell="N66" sqref="N66:O126"/>
    </sheetView>
  </sheetViews>
  <sheetFormatPr defaultRowHeight="15" x14ac:dyDescent="0.25"/>
  <cols>
    <col min="1" max="1" width="39.85546875" customWidth="1"/>
  </cols>
  <sheetData>
    <row r="1" spans="1:18" ht="45" customHeight="1" thickBot="1" x14ac:dyDescent="0.3">
      <c r="A1" s="434" t="s">
        <v>168</v>
      </c>
      <c r="B1" s="435"/>
      <c r="C1" s="435"/>
      <c r="D1" s="435"/>
      <c r="E1" s="435"/>
      <c r="F1" s="435"/>
      <c r="G1" s="435"/>
      <c r="H1" s="435"/>
      <c r="I1" s="435"/>
      <c r="J1" s="435"/>
      <c r="K1" s="435"/>
      <c r="L1" s="435"/>
      <c r="M1" s="435"/>
      <c r="N1" s="435"/>
      <c r="O1" s="435"/>
      <c r="P1" s="435"/>
      <c r="Q1" s="436"/>
    </row>
    <row r="2" spans="1:18" ht="72" customHeight="1" x14ac:dyDescent="0.25">
      <c r="A2" s="34" t="s">
        <v>169</v>
      </c>
      <c r="B2" s="34">
        <v>1</v>
      </c>
      <c r="C2" s="34">
        <v>2</v>
      </c>
      <c r="D2" s="34">
        <v>3</v>
      </c>
      <c r="E2" s="34">
        <v>4</v>
      </c>
      <c r="F2" s="34">
        <v>5</v>
      </c>
      <c r="G2" s="34">
        <v>6</v>
      </c>
      <c r="H2" s="34">
        <v>7</v>
      </c>
      <c r="I2" s="34">
        <v>8</v>
      </c>
      <c r="J2" s="34">
        <v>9</v>
      </c>
      <c r="K2" s="34">
        <v>10</v>
      </c>
      <c r="L2" s="34">
        <v>11</v>
      </c>
      <c r="M2" s="34">
        <v>12</v>
      </c>
      <c r="N2" s="34" t="s">
        <v>170</v>
      </c>
      <c r="O2" s="35">
        <v>0.85</v>
      </c>
      <c r="P2" s="34" t="s">
        <v>171</v>
      </c>
      <c r="Q2" s="34" t="s">
        <v>255</v>
      </c>
    </row>
    <row r="3" spans="1:18" ht="21" x14ac:dyDescent="0.35">
      <c r="A3" s="36" t="s">
        <v>45</v>
      </c>
      <c r="B3" s="31">
        <v>30</v>
      </c>
      <c r="C3" s="31">
        <v>38</v>
      </c>
      <c r="D3" s="31">
        <v>39</v>
      </c>
      <c r="E3" s="31">
        <v>30</v>
      </c>
      <c r="F3" s="31">
        <v>30</v>
      </c>
      <c r="G3" s="31">
        <v>60</v>
      </c>
      <c r="H3" s="31">
        <v>30</v>
      </c>
      <c r="I3" s="31">
        <v>60</v>
      </c>
      <c r="J3" s="31">
        <v>30</v>
      </c>
      <c r="K3" s="31">
        <v>39</v>
      </c>
      <c r="L3" s="31">
        <v>30</v>
      </c>
      <c r="M3" s="31">
        <v>60</v>
      </c>
      <c r="N3" s="31">
        <v>80</v>
      </c>
      <c r="O3" s="31">
        <v>68</v>
      </c>
      <c r="P3" s="31">
        <v>356</v>
      </c>
      <c r="Q3" s="32">
        <v>120</v>
      </c>
      <c r="R3" s="29"/>
    </row>
    <row r="4" spans="1:18" ht="39.950000000000003" customHeight="1" x14ac:dyDescent="0.35">
      <c r="A4" s="36" t="s">
        <v>44</v>
      </c>
      <c r="B4" s="31">
        <v>35</v>
      </c>
      <c r="C4" s="31">
        <v>35</v>
      </c>
      <c r="D4" s="31">
        <v>35</v>
      </c>
      <c r="E4" s="31">
        <v>35</v>
      </c>
      <c r="F4" s="31">
        <v>35</v>
      </c>
      <c r="G4" s="31">
        <v>35</v>
      </c>
      <c r="H4" s="31">
        <v>35</v>
      </c>
      <c r="I4" s="31">
        <v>35</v>
      </c>
      <c r="J4" s="31">
        <v>35</v>
      </c>
      <c r="K4" s="31">
        <v>35</v>
      </c>
      <c r="L4" s="31">
        <v>35</v>
      </c>
      <c r="M4" s="31">
        <v>35</v>
      </c>
      <c r="N4" s="31">
        <v>50</v>
      </c>
      <c r="O4" s="31">
        <v>42</v>
      </c>
      <c r="P4" s="31">
        <v>350</v>
      </c>
      <c r="Q4" s="32">
        <v>70</v>
      </c>
      <c r="R4" s="29"/>
    </row>
    <row r="5" spans="1:18" ht="39.950000000000003" customHeight="1" x14ac:dyDescent="0.35">
      <c r="A5" s="37" t="s">
        <v>172</v>
      </c>
      <c r="B5" s="31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  <c r="N5" s="31">
        <v>43</v>
      </c>
      <c r="O5" s="31">
        <v>36</v>
      </c>
      <c r="P5" s="31">
        <v>0</v>
      </c>
      <c r="Q5" s="32">
        <v>0</v>
      </c>
      <c r="R5" s="29"/>
    </row>
    <row r="6" spans="1:18" ht="39.950000000000003" customHeight="1" x14ac:dyDescent="0.35">
      <c r="A6" s="36" t="s">
        <v>145</v>
      </c>
      <c r="B6" s="31"/>
      <c r="C6" s="31"/>
      <c r="D6" s="31"/>
      <c r="E6" s="31"/>
      <c r="F6" s="31"/>
      <c r="G6" s="31"/>
      <c r="H6" s="31">
        <v>45</v>
      </c>
      <c r="I6" s="31"/>
      <c r="J6" s="31"/>
      <c r="K6" s="31">
        <v>45</v>
      </c>
      <c r="L6" s="31"/>
      <c r="M6" s="31"/>
      <c r="N6" s="31"/>
      <c r="O6" s="31"/>
      <c r="P6" s="31">
        <v>90</v>
      </c>
      <c r="Q6" s="32">
        <v>0</v>
      </c>
      <c r="R6" s="29"/>
    </row>
    <row r="7" spans="1:18" ht="39.950000000000003" customHeight="1" x14ac:dyDescent="0.35">
      <c r="A7" s="36" t="s">
        <v>146</v>
      </c>
      <c r="B7" s="31"/>
      <c r="C7" s="31"/>
      <c r="D7" s="31"/>
      <c r="E7" s="31"/>
      <c r="F7" s="31"/>
      <c r="G7" s="31"/>
      <c r="H7" s="31"/>
      <c r="I7" s="31"/>
      <c r="J7" s="31">
        <v>20</v>
      </c>
      <c r="K7" s="31"/>
      <c r="L7" s="31"/>
      <c r="M7" s="31"/>
      <c r="N7" s="31"/>
      <c r="O7" s="31"/>
      <c r="P7" s="31">
        <v>20</v>
      </c>
      <c r="Q7" s="32">
        <v>0</v>
      </c>
      <c r="R7" s="29"/>
    </row>
    <row r="8" spans="1:18" ht="39.950000000000003" customHeight="1" x14ac:dyDescent="0.35">
      <c r="A8" s="36" t="s">
        <v>147</v>
      </c>
      <c r="B8" s="31"/>
      <c r="C8" s="31"/>
      <c r="D8" s="31"/>
      <c r="E8" s="31"/>
      <c r="F8" s="31"/>
      <c r="G8" s="31"/>
      <c r="H8" s="31"/>
      <c r="I8" s="31"/>
      <c r="J8" s="31"/>
      <c r="K8" s="31">
        <v>10</v>
      </c>
      <c r="L8" s="31"/>
      <c r="M8" s="31"/>
      <c r="N8" s="31"/>
      <c r="O8" s="31"/>
      <c r="P8" s="31">
        <v>10</v>
      </c>
      <c r="Q8" s="32">
        <v>0</v>
      </c>
      <c r="R8" s="29"/>
    </row>
    <row r="9" spans="1:18" ht="39.950000000000003" customHeight="1" x14ac:dyDescent="0.35">
      <c r="A9" s="36" t="s">
        <v>148</v>
      </c>
      <c r="B9" s="31"/>
      <c r="C9" s="31"/>
      <c r="D9" s="31"/>
      <c r="E9" s="31"/>
      <c r="F9" s="31"/>
      <c r="G9" s="31"/>
      <c r="H9" s="31"/>
      <c r="I9" s="31"/>
      <c r="J9" s="31"/>
      <c r="K9" s="31"/>
      <c r="L9" s="31"/>
      <c r="M9" s="31">
        <v>30</v>
      </c>
      <c r="N9" s="31"/>
      <c r="O9" s="31"/>
      <c r="P9" s="31">
        <v>0</v>
      </c>
      <c r="Q9" s="32">
        <v>30</v>
      </c>
      <c r="R9" s="29"/>
    </row>
    <row r="10" spans="1:18" ht="39.950000000000003" customHeight="1" x14ac:dyDescent="0.35">
      <c r="A10" s="36" t="s">
        <v>149</v>
      </c>
      <c r="B10" s="31"/>
      <c r="C10" s="31"/>
      <c r="D10" s="31"/>
      <c r="E10" s="31"/>
      <c r="F10" s="31"/>
      <c r="G10" s="31">
        <v>25</v>
      </c>
      <c r="H10" s="31"/>
      <c r="I10" s="31"/>
      <c r="J10" s="31"/>
      <c r="K10" s="31"/>
      <c r="L10" s="31"/>
      <c r="M10" s="31"/>
      <c r="N10" s="31"/>
      <c r="O10" s="31"/>
      <c r="P10" s="31">
        <v>0</v>
      </c>
      <c r="Q10" s="32">
        <v>25</v>
      </c>
      <c r="R10" s="29"/>
    </row>
    <row r="11" spans="1:18" ht="39.950000000000003" customHeight="1" x14ac:dyDescent="0.35">
      <c r="A11" s="36" t="s">
        <v>123</v>
      </c>
      <c r="B11" s="31">
        <v>40</v>
      </c>
      <c r="C11" s="31">
        <v>30</v>
      </c>
      <c r="D11" s="31">
        <v>15</v>
      </c>
      <c r="E11" s="31">
        <v>15</v>
      </c>
      <c r="F11" s="31"/>
      <c r="G11" s="31"/>
      <c r="H11" s="31">
        <v>15</v>
      </c>
      <c r="I11" s="31">
        <v>30</v>
      </c>
      <c r="J11" s="31">
        <v>5</v>
      </c>
      <c r="K11" s="31"/>
      <c r="L11" s="31">
        <v>35</v>
      </c>
      <c r="M11" s="31"/>
      <c r="N11" s="31"/>
      <c r="O11" s="31"/>
      <c r="P11" s="31">
        <v>185</v>
      </c>
      <c r="Q11" s="32">
        <v>0</v>
      </c>
      <c r="R11" s="29"/>
    </row>
    <row r="12" spans="1:18" ht="39.950000000000003" customHeight="1" x14ac:dyDescent="0.35">
      <c r="A12" s="36" t="s">
        <v>150</v>
      </c>
      <c r="B12" s="31"/>
      <c r="C12" s="31"/>
      <c r="D12" s="31">
        <v>20</v>
      </c>
      <c r="E12" s="31"/>
      <c r="F12" s="31"/>
      <c r="G12" s="31"/>
      <c r="H12" s="31"/>
      <c r="I12" s="31"/>
      <c r="J12" s="31"/>
      <c r="K12" s="31"/>
      <c r="L12" s="31">
        <v>25</v>
      </c>
      <c r="M12" s="31"/>
      <c r="N12" s="31"/>
      <c r="O12" s="31"/>
      <c r="P12" s="31">
        <v>45</v>
      </c>
      <c r="Q12" s="32">
        <v>0</v>
      </c>
      <c r="R12" s="29"/>
    </row>
    <row r="13" spans="1:18" ht="39.950000000000003" customHeight="1" x14ac:dyDescent="0.35">
      <c r="A13" s="36" t="s">
        <v>151</v>
      </c>
      <c r="B13" s="31"/>
      <c r="C13" s="31"/>
      <c r="D13" s="31"/>
      <c r="E13" s="31"/>
      <c r="F13" s="31"/>
      <c r="G13" s="31"/>
      <c r="H13" s="31"/>
      <c r="I13" s="31">
        <v>10</v>
      </c>
      <c r="J13" s="31"/>
      <c r="K13" s="31"/>
      <c r="L13" s="31"/>
      <c r="M13" s="31">
        <v>20</v>
      </c>
      <c r="N13" s="31"/>
      <c r="O13" s="31"/>
      <c r="P13" s="31">
        <v>10</v>
      </c>
      <c r="Q13" s="32">
        <v>20</v>
      </c>
      <c r="R13" s="29"/>
    </row>
    <row r="14" spans="1:18" ht="39.950000000000003" customHeight="1" x14ac:dyDescent="0.35">
      <c r="A14" s="36" t="s">
        <v>152</v>
      </c>
      <c r="B14" s="31"/>
      <c r="C14" s="31"/>
      <c r="D14" s="31"/>
      <c r="E14" s="31">
        <v>25</v>
      </c>
      <c r="F14" s="31"/>
      <c r="G14" s="31"/>
      <c r="H14" s="31"/>
      <c r="I14" s="31">
        <v>50</v>
      </c>
      <c r="J14" s="31"/>
      <c r="K14" s="31"/>
      <c r="L14" s="31"/>
      <c r="M14" s="31"/>
      <c r="N14" s="31"/>
      <c r="O14" s="31"/>
      <c r="P14" s="31">
        <v>75</v>
      </c>
      <c r="Q14" s="32">
        <v>0</v>
      </c>
      <c r="R14" s="29"/>
    </row>
    <row r="15" spans="1:18" ht="39.950000000000003" customHeight="1" x14ac:dyDescent="0.35">
      <c r="A15" s="36" t="s">
        <v>173</v>
      </c>
      <c r="B15" s="31">
        <v>45</v>
      </c>
      <c r="C15" s="31"/>
      <c r="D15" s="31"/>
      <c r="E15" s="31">
        <v>30</v>
      </c>
      <c r="F15" s="31">
        <v>45</v>
      </c>
      <c r="G15" s="31">
        <v>30</v>
      </c>
      <c r="H15" s="31"/>
      <c r="I15" s="31"/>
      <c r="J15" s="31"/>
      <c r="K15" s="31"/>
      <c r="L15" s="31"/>
      <c r="M15" s="31">
        <v>10</v>
      </c>
      <c r="N15" s="31">
        <v>12</v>
      </c>
      <c r="O15" s="31">
        <v>10</v>
      </c>
      <c r="P15" s="31">
        <v>120</v>
      </c>
      <c r="Q15" s="32">
        <v>40</v>
      </c>
      <c r="R15" s="29"/>
    </row>
    <row r="16" spans="1:18" ht="39.950000000000003" customHeight="1" x14ac:dyDescent="0.35">
      <c r="A16" s="36" t="s">
        <v>110</v>
      </c>
      <c r="B16" s="31"/>
      <c r="C16" s="31"/>
      <c r="D16" s="31">
        <v>35</v>
      </c>
      <c r="E16" s="31">
        <v>5</v>
      </c>
      <c r="F16" s="31">
        <v>43</v>
      </c>
      <c r="G16" s="31"/>
      <c r="H16" s="31">
        <v>70</v>
      </c>
      <c r="I16" s="31"/>
      <c r="J16" s="31">
        <v>40</v>
      </c>
      <c r="K16" s="31">
        <v>20</v>
      </c>
      <c r="L16" s="31">
        <v>35</v>
      </c>
      <c r="M16" s="31"/>
      <c r="N16" s="31">
        <v>29</v>
      </c>
      <c r="O16" s="31">
        <v>25</v>
      </c>
      <c r="P16" s="31">
        <v>248</v>
      </c>
      <c r="Q16" s="32">
        <v>0</v>
      </c>
      <c r="R16" s="29"/>
    </row>
    <row r="17" spans="1:18" ht="39.950000000000003" customHeight="1" x14ac:dyDescent="0.35">
      <c r="A17" s="36" t="s">
        <v>174</v>
      </c>
      <c r="B17" s="31">
        <v>7</v>
      </c>
      <c r="C17" s="31"/>
      <c r="D17" s="31"/>
      <c r="E17" s="31"/>
      <c r="F17" s="31"/>
      <c r="G17" s="31"/>
      <c r="H17" s="31"/>
      <c r="I17" s="31"/>
      <c r="J17" s="31"/>
      <c r="K17" s="31">
        <v>3</v>
      </c>
      <c r="L17" s="31"/>
      <c r="M17" s="31"/>
      <c r="N17" s="31"/>
      <c r="O17" s="31"/>
      <c r="P17" s="31">
        <v>10</v>
      </c>
      <c r="Q17" s="32">
        <v>0</v>
      </c>
      <c r="R17" s="29"/>
    </row>
    <row r="18" spans="1:18" ht="39.950000000000003" customHeight="1" x14ac:dyDescent="0.35">
      <c r="A18" s="37" t="s">
        <v>175</v>
      </c>
      <c r="B18" s="31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  <c r="N18" s="31">
        <v>325</v>
      </c>
      <c r="O18" s="31">
        <v>276</v>
      </c>
      <c r="P18" s="31">
        <v>2039</v>
      </c>
      <c r="Q18" s="32">
        <v>0</v>
      </c>
      <c r="R18" s="29"/>
    </row>
    <row r="19" spans="1:18" ht="39.950000000000003" customHeight="1" x14ac:dyDescent="0.35">
      <c r="A19" s="36" t="s">
        <v>176</v>
      </c>
      <c r="B19" s="31">
        <v>260</v>
      </c>
      <c r="C19" s="31">
        <v>50</v>
      </c>
      <c r="D19" s="31">
        <v>60</v>
      </c>
      <c r="E19" s="31"/>
      <c r="F19" s="31">
        <v>115</v>
      </c>
      <c r="G19" s="31">
        <v>30</v>
      </c>
      <c r="H19" s="31">
        <v>160</v>
      </c>
      <c r="I19" s="31">
        <v>135</v>
      </c>
      <c r="J19" s="31"/>
      <c r="K19" s="31">
        <v>30</v>
      </c>
      <c r="L19" s="31">
        <v>13</v>
      </c>
      <c r="M19" s="31"/>
      <c r="N19" s="31"/>
      <c r="O19" s="31"/>
      <c r="P19" s="31">
        <v>823</v>
      </c>
      <c r="Q19" s="32">
        <v>30</v>
      </c>
      <c r="R19" s="29"/>
    </row>
    <row r="20" spans="1:18" ht="39.950000000000003" customHeight="1" x14ac:dyDescent="0.35">
      <c r="A20" s="36" t="s">
        <v>192</v>
      </c>
      <c r="B20" s="31">
        <v>30</v>
      </c>
      <c r="C20" s="31">
        <v>18</v>
      </c>
      <c r="D20" s="31">
        <v>15</v>
      </c>
      <c r="E20" s="31">
        <v>25</v>
      </c>
      <c r="F20" s="31">
        <v>40</v>
      </c>
      <c r="G20" s="31">
        <v>7</v>
      </c>
      <c r="H20" s="31">
        <v>20</v>
      </c>
      <c r="I20" s="31">
        <v>38</v>
      </c>
      <c r="J20" s="31">
        <v>25</v>
      </c>
      <c r="K20" s="31">
        <v>10</v>
      </c>
      <c r="L20" s="31">
        <v>40</v>
      </c>
      <c r="M20" s="31">
        <v>25</v>
      </c>
      <c r="N20" s="31"/>
      <c r="O20" s="31"/>
      <c r="P20" s="31">
        <v>261</v>
      </c>
      <c r="Q20" s="32">
        <v>32</v>
      </c>
      <c r="R20" s="29"/>
    </row>
    <row r="21" spans="1:18" ht="39.950000000000003" customHeight="1" x14ac:dyDescent="0.35">
      <c r="A21" s="36" t="s">
        <v>163</v>
      </c>
      <c r="B21" s="31">
        <v>40</v>
      </c>
      <c r="C21" s="31">
        <v>25</v>
      </c>
      <c r="D21" s="31">
        <v>25</v>
      </c>
      <c r="E21" s="31">
        <v>40</v>
      </c>
      <c r="F21" s="31">
        <v>50</v>
      </c>
      <c r="G21" s="31">
        <v>15</v>
      </c>
      <c r="H21" s="31">
        <v>25</v>
      </c>
      <c r="I21" s="31">
        <v>120</v>
      </c>
      <c r="J21" s="31">
        <v>50</v>
      </c>
      <c r="K21" s="31">
        <v>15</v>
      </c>
      <c r="L21" s="31">
        <v>40</v>
      </c>
      <c r="M21" s="31">
        <v>15</v>
      </c>
      <c r="N21" s="31"/>
      <c r="O21" s="31"/>
      <c r="P21" s="31">
        <v>430</v>
      </c>
      <c r="Q21" s="32">
        <v>30</v>
      </c>
      <c r="R21" s="29"/>
    </row>
    <row r="22" spans="1:18" ht="39.950000000000003" customHeight="1" x14ac:dyDescent="0.35">
      <c r="A22" s="36" t="s">
        <v>164</v>
      </c>
      <c r="B22" s="31"/>
      <c r="C22" s="31"/>
      <c r="D22" s="31"/>
      <c r="E22" s="31"/>
      <c r="F22" s="31">
        <v>55</v>
      </c>
      <c r="G22" s="31"/>
      <c r="H22" s="31">
        <v>45</v>
      </c>
      <c r="I22" s="31"/>
      <c r="J22" s="31"/>
      <c r="K22" s="31"/>
      <c r="L22" s="31">
        <v>100</v>
      </c>
      <c r="M22" s="31"/>
      <c r="N22" s="31"/>
      <c r="O22" s="31"/>
      <c r="P22" s="31">
        <v>200</v>
      </c>
      <c r="Q22" s="32">
        <v>0</v>
      </c>
      <c r="R22" s="29"/>
    </row>
    <row r="23" spans="1:18" ht="39.950000000000003" customHeight="1" x14ac:dyDescent="0.35">
      <c r="A23" s="36" t="s">
        <v>178</v>
      </c>
      <c r="B23" s="31"/>
      <c r="C23" s="31"/>
      <c r="D23" s="31"/>
      <c r="E23" s="31"/>
      <c r="F23" s="31"/>
      <c r="G23" s="31"/>
      <c r="H23" s="31"/>
      <c r="I23" s="31"/>
      <c r="J23" s="31"/>
      <c r="K23" s="31">
        <v>15</v>
      </c>
      <c r="L23" s="31"/>
      <c r="M23" s="31"/>
      <c r="N23" s="31"/>
      <c r="O23" s="31"/>
      <c r="P23" s="31">
        <v>15</v>
      </c>
      <c r="Q23" s="32">
        <v>0</v>
      </c>
      <c r="R23" s="29"/>
    </row>
    <row r="24" spans="1:18" ht="39.950000000000003" customHeight="1" x14ac:dyDescent="0.35">
      <c r="A24" s="36" t="s">
        <v>179</v>
      </c>
      <c r="B24" s="31">
        <v>7</v>
      </c>
      <c r="C24" s="31"/>
      <c r="D24" s="31"/>
      <c r="E24" s="31">
        <v>3</v>
      </c>
      <c r="F24" s="31">
        <v>6</v>
      </c>
      <c r="G24" s="31"/>
      <c r="H24" s="31"/>
      <c r="I24" s="31"/>
      <c r="J24" s="31">
        <v>3</v>
      </c>
      <c r="K24" s="31"/>
      <c r="L24" s="31">
        <v>5</v>
      </c>
      <c r="M24" s="31"/>
      <c r="N24" s="31"/>
      <c r="O24" s="31"/>
      <c r="P24" s="31">
        <v>24</v>
      </c>
      <c r="Q24" s="32">
        <v>0</v>
      </c>
      <c r="R24" s="29"/>
    </row>
    <row r="25" spans="1:18" ht="39.950000000000003" customHeight="1" x14ac:dyDescent="0.35">
      <c r="A25" s="36" t="s">
        <v>256</v>
      </c>
      <c r="B25" s="31"/>
      <c r="C25" s="31"/>
      <c r="D25" s="31"/>
      <c r="E25" s="31">
        <v>30</v>
      </c>
      <c r="F25" s="31">
        <v>60</v>
      </c>
      <c r="G25" s="31"/>
      <c r="H25" s="31"/>
      <c r="I25" s="31"/>
      <c r="J25" s="31">
        <v>30</v>
      </c>
      <c r="K25" s="31"/>
      <c r="L25" s="31">
        <v>23</v>
      </c>
      <c r="M25" s="31"/>
      <c r="N25" s="31"/>
      <c r="O25" s="31"/>
      <c r="P25" s="31">
        <v>143</v>
      </c>
      <c r="Q25" s="32">
        <v>0</v>
      </c>
      <c r="R25" s="29"/>
    </row>
    <row r="26" spans="1:18" ht="39.950000000000003" customHeight="1" x14ac:dyDescent="0.35">
      <c r="A26" s="36" t="s">
        <v>257</v>
      </c>
      <c r="B26" s="31">
        <v>50</v>
      </c>
      <c r="C26" s="31"/>
      <c r="D26" s="31"/>
      <c r="E26" s="31">
        <v>40</v>
      </c>
      <c r="F26" s="31"/>
      <c r="G26" s="31"/>
      <c r="H26" s="31"/>
      <c r="I26" s="31"/>
      <c r="J26" s="31">
        <v>30</v>
      </c>
      <c r="K26" s="31"/>
      <c r="L26" s="31">
        <v>23</v>
      </c>
      <c r="M26" s="31"/>
      <c r="N26" s="31"/>
      <c r="O26" s="31"/>
      <c r="P26" s="31">
        <v>143</v>
      </c>
      <c r="Q26" s="32">
        <v>0</v>
      </c>
      <c r="R26" s="29"/>
    </row>
    <row r="27" spans="1:18" ht="39.950000000000003" customHeight="1" x14ac:dyDescent="0.35">
      <c r="A27" s="36" t="s">
        <v>118</v>
      </c>
      <c r="B27" s="31">
        <v>70</v>
      </c>
      <c r="C27" s="31">
        <v>260</v>
      </c>
      <c r="D27" s="31">
        <v>360</v>
      </c>
      <c r="E27" s="31">
        <v>280</v>
      </c>
      <c r="F27" s="31">
        <v>60</v>
      </c>
      <c r="G27" s="31">
        <v>80</v>
      </c>
      <c r="H27" s="31">
        <v>40</v>
      </c>
      <c r="I27" s="31">
        <v>185</v>
      </c>
      <c r="J27" s="31">
        <v>260</v>
      </c>
      <c r="K27" s="31">
        <v>60</v>
      </c>
      <c r="L27" s="31">
        <v>60</v>
      </c>
      <c r="M27" s="31">
        <v>300</v>
      </c>
      <c r="N27" s="31">
        <v>217</v>
      </c>
      <c r="O27" s="31">
        <v>184</v>
      </c>
      <c r="P27" s="31">
        <v>1635</v>
      </c>
      <c r="Q27" s="32">
        <v>380</v>
      </c>
      <c r="R27" s="29"/>
    </row>
    <row r="28" spans="1:18" ht="39.950000000000003" customHeight="1" x14ac:dyDescent="0.35">
      <c r="A28" s="37" t="s">
        <v>180</v>
      </c>
      <c r="B28" s="31"/>
      <c r="C28" s="31"/>
      <c r="D28" s="31"/>
      <c r="E28" s="31"/>
      <c r="F28" s="31"/>
      <c r="G28" s="31"/>
      <c r="H28" s="31"/>
      <c r="I28" s="31"/>
      <c r="J28" s="31"/>
      <c r="K28" s="31"/>
      <c r="L28" s="31"/>
      <c r="M28" s="31"/>
      <c r="N28" s="31">
        <v>114</v>
      </c>
      <c r="O28" s="31">
        <v>97</v>
      </c>
      <c r="P28" s="31">
        <v>915</v>
      </c>
      <c r="Q28" s="32">
        <v>0</v>
      </c>
      <c r="R28" s="29"/>
    </row>
    <row r="29" spans="1:18" ht="39.950000000000003" customHeight="1" x14ac:dyDescent="0.35">
      <c r="A29" s="36" t="s">
        <v>161</v>
      </c>
      <c r="B29" s="31"/>
      <c r="C29" s="31">
        <v>40</v>
      </c>
      <c r="D29" s="31"/>
      <c r="E29" s="31">
        <v>25</v>
      </c>
      <c r="F29" s="31"/>
      <c r="G29" s="31"/>
      <c r="H29" s="31"/>
      <c r="I29" s="31">
        <v>10</v>
      </c>
      <c r="J29" s="31"/>
      <c r="K29" s="31">
        <v>10</v>
      </c>
      <c r="L29" s="31">
        <v>60</v>
      </c>
      <c r="M29" s="31"/>
      <c r="N29" s="31"/>
      <c r="O29" s="31"/>
      <c r="P29" s="31">
        <v>145</v>
      </c>
      <c r="Q29" s="32">
        <v>0</v>
      </c>
      <c r="R29" s="29"/>
    </row>
    <row r="30" spans="1:18" ht="39.950000000000003" customHeight="1" x14ac:dyDescent="0.35">
      <c r="A30" s="36" t="s">
        <v>157</v>
      </c>
      <c r="B30" s="31"/>
      <c r="C30" s="31">
        <v>70</v>
      </c>
      <c r="D30" s="31">
        <v>80</v>
      </c>
      <c r="E30" s="31"/>
      <c r="F30" s="31"/>
      <c r="G30" s="31"/>
      <c r="H30" s="31"/>
      <c r="I30" s="31">
        <v>80</v>
      </c>
      <c r="J30" s="31"/>
      <c r="K30" s="31"/>
      <c r="L30" s="31"/>
      <c r="M30" s="31">
        <v>90</v>
      </c>
      <c r="N30" s="31"/>
      <c r="O30" s="31"/>
      <c r="P30" s="31">
        <v>230</v>
      </c>
      <c r="Q30" s="32">
        <v>90</v>
      </c>
      <c r="R30" s="29"/>
    </row>
    <row r="31" spans="1:18" ht="39.950000000000003" customHeight="1" x14ac:dyDescent="0.35">
      <c r="A31" s="36" t="s">
        <v>158</v>
      </c>
      <c r="B31" s="31"/>
      <c r="C31" s="31"/>
      <c r="D31" s="31"/>
      <c r="E31" s="31">
        <v>90</v>
      </c>
      <c r="F31" s="31"/>
      <c r="G31" s="31"/>
      <c r="H31" s="31"/>
      <c r="I31" s="31"/>
      <c r="J31" s="31">
        <v>90</v>
      </c>
      <c r="K31" s="31"/>
      <c r="L31" s="31"/>
      <c r="M31" s="31"/>
      <c r="N31" s="31"/>
      <c r="O31" s="31"/>
      <c r="P31" s="31">
        <v>180</v>
      </c>
      <c r="Q31" s="32">
        <v>0</v>
      </c>
      <c r="R31" s="29"/>
    </row>
    <row r="32" spans="1:18" ht="39.950000000000003" customHeight="1" x14ac:dyDescent="0.35">
      <c r="A32" s="36" t="s">
        <v>159</v>
      </c>
      <c r="B32" s="31"/>
      <c r="C32" s="31"/>
      <c r="D32" s="31"/>
      <c r="E32" s="31"/>
      <c r="F32" s="31">
        <v>90</v>
      </c>
      <c r="G32" s="31"/>
      <c r="H32" s="31"/>
      <c r="I32" s="31"/>
      <c r="J32" s="31"/>
      <c r="K32" s="31">
        <v>90</v>
      </c>
      <c r="L32" s="31"/>
      <c r="M32" s="31"/>
      <c r="N32" s="31"/>
      <c r="O32" s="31"/>
      <c r="P32" s="31">
        <v>180</v>
      </c>
      <c r="Q32" s="32">
        <v>0</v>
      </c>
      <c r="R32" s="29"/>
    </row>
    <row r="33" spans="1:18" ht="39.950000000000003" customHeight="1" x14ac:dyDescent="0.35">
      <c r="A33" s="36" t="s">
        <v>160</v>
      </c>
      <c r="B33" s="31"/>
      <c r="C33" s="31"/>
      <c r="D33" s="31"/>
      <c r="E33" s="31"/>
      <c r="F33" s="31"/>
      <c r="G33" s="31">
        <v>90</v>
      </c>
      <c r="H33" s="31">
        <v>90</v>
      </c>
      <c r="I33" s="31"/>
      <c r="J33" s="31"/>
      <c r="K33" s="31"/>
      <c r="L33" s="31">
        <v>90</v>
      </c>
      <c r="M33" s="31"/>
      <c r="N33" s="31"/>
      <c r="O33" s="31"/>
      <c r="P33" s="31">
        <v>180</v>
      </c>
      <c r="Q33" s="32">
        <v>90</v>
      </c>
      <c r="R33" s="29"/>
    </row>
    <row r="34" spans="1:18" ht="39.950000000000003" customHeight="1" x14ac:dyDescent="0.35">
      <c r="A34" s="36" t="s">
        <v>258</v>
      </c>
      <c r="B34" s="31">
        <v>15</v>
      </c>
      <c r="C34" s="31"/>
      <c r="D34" s="31"/>
      <c r="E34" s="31"/>
      <c r="F34" s="31"/>
      <c r="G34" s="31"/>
      <c r="H34" s="31">
        <v>15</v>
      </c>
      <c r="I34" s="31"/>
      <c r="J34" s="31"/>
      <c r="K34" s="31"/>
      <c r="L34" s="31"/>
      <c r="M34" s="31"/>
      <c r="N34" s="31"/>
      <c r="O34" s="31"/>
      <c r="P34" s="31">
        <v>30</v>
      </c>
      <c r="Q34" s="32">
        <v>0</v>
      </c>
      <c r="R34" s="29"/>
    </row>
    <row r="35" spans="1:18" ht="39.950000000000003" customHeight="1" x14ac:dyDescent="0.35">
      <c r="A35" s="36" t="s">
        <v>89</v>
      </c>
      <c r="B35" s="31">
        <v>125</v>
      </c>
      <c r="C35" s="31">
        <v>125</v>
      </c>
      <c r="D35" s="31">
        <v>125</v>
      </c>
      <c r="E35" s="31">
        <v>125</v>
      </c>
      <c r="F35" s="31">
        <v>125</v>
      </c>
      <c r="G35" s="31">
        <v>125</v>
      </c>
      <c r="H35" s="31">
        <v>125</v>
      </c>
      <c r="I35" s="31">
        <v>125</v>
      </c>
      <c r="J35" s="31">
        <v>125</v>
      </c>
      <c r="K35" s="31">
        <v>125</v>
      </c>
      <c r="L35" s="31">
        <v>125</v>
      </c>
      <c r="M35" s="31">
        <v>125</v>
      </c>
      <c r="N35" s="31">
        <v>100</v>
      </c>
      <c r="O35" s="31">
        <v>85</v>
      </c>
      <c r="P35" s="31">
        <v>1250</v>
      </c>
      <c r="Q35" s="32">
        <v>250</v>
      </c>
      <c r="R35" s="29"/>
    </row>
    <row r="36" spans="1:18" ht="21" x14ac:dyDescent="0.35">
      <c r="A36" s="37" t="s">
        <v>181</v>
      </c>
      <c r="B36" s="31"/>
      <c r="C36" s="31"/>
      <c r="D36" s="31"/>
      <c r="E36" s="31"/>
      <c r="F36" s="31"/>
      <c r="G36" s="31"/>
      <c r="H36" s="31"/>
      <c r="I36" s="31"/>
      <c r="J36" s="31"/>
      <c r="K36" s="31"/>
      <c r="L36" s="31"/>
      <c r="M36" s="31"/>
      <c r="N36" s="31">
        <v>11</v>
      </c>
      <c r="O36" s="31">
        <v>9</v>
      </c>
      <c r="P36" s="31">
        <v>105</v>
      </c>
      <c r="Q36" s="32">
        <v>0</v>
      </c>
      <c r="R36" s="29"/>
    </row>
    <row r="37" spans="1:18" ht="21" x14ac:dyDescent="0.35">
      <c r="A37" s="36" t="s">
        <v>259</v>
      </c>
      <c r="B37" s="31">
        <v>9</v>
      </c>
      <c r="C37" s="31">
        <v>9</v>
      </c>
      <c r="D37" s="31">
        <v>9</v>
      </c>
      <c r="E37" s="31">
        <v>9</v>
      </c>
      <c r="F37" s="31">
        <v>9</v>
      </c>
      <c r="G37" s="31">
        <v>9</v>
      </c>
      <c r="H37" s="31">
        <v>9</v>
      </c>
      <c r="I37" s="31">
        <v>9</v>
      </c>
      <c r="J37" s="31">
        <v>9</v>
      </c>
      <c r="K37" s="31">
        <v>9</v>
      </c>
      <c r="L37" s="31">
        <v>9</v>
      </c>
      <c r="M37" s="31">
        <v>9</v>
      </c>
      <c r="N37" s="31"/>
      <c r="O37" s="31"/>
      <c r="P37" s="31">
        <v>90</v>
      </c>
      <c r="Q37" s="32">
        <v>18</v>
      </c>
      <c r="R37" s="29"/>
    </row>
    <row r="38" spans="1:18" ht="21" x14ac:dyDescent="0.35">
      <c r="A38" s="36" t="s">
        <v>155</v>
      </c>
      <c r="B38" s="31"/>
      <c r="C38" s="31"/>
      <c r="D38" s="31"/>
      <c r="E38" s="31"/>
      <c r="F38" s="31"/>
      <c r="G38" s="31"/>
      <c r="H38" s="31"/>
      <c r="I38" s="31">
        <v>5</v>
      </c>
      <c r="J38" s="31"/>
      <c r="K38" s="31"/>
      <c r="L38" s="31"/>
      <c r="M38" s="31"/>
      <c r="N38" s="31"/>
      <c r="O38" s="31"/>
      <c r="P38" s="31">
        <v>5</v>
      </c>
      <c r="Q38" s="32">
        <v>0</v>
      </c>
      <c r="R38" s="29"/>
    </row>
    <row r="39" spans="1:18" ht="21" x14ac:dyDescent="0.35">
      <c r="A39" s="36" t="s">
        <v>156</v>
      </c>
      <c r="B39" s="31"/>
      <c r="C39" s="31"/>
      <c r="D39" s="31"/>
      <c r="E39" s="31"/>
      <c r="F39" s="31"/>
      <c r="G39" s="31"/>
      <c r="H39" s="31">
        <v>5</v>
      </c>
      <c r="I39" s="31"/>
      <c r="J39" s="31"/>
      <c r="K39" s="31"/>
      <c r="L39" s="31"/>
      <c r="M39" s="31"/>
      <c r="N39" s="31"/>
      <c r="O39" s="31"/>
      <c r="P39" s="31">
        <v>5</v>
      </c>
      <c r="Q39" s="32">
        <v>0</v>
      </c>
      <c r="R39" s="29"/>
    </row>
    <row r="40" spans="1:18" ht="21" x14ac:dyDescent="0.35">
      <c r="A40" s="36" t="s">
        <v>162</v>
      </c>
      <c r="B40" s="31"/>
      <c r="C40" s="31"/>
      <c r="D40" s="31"/>
      <c r="E40" s="31"/>
      <c r="F40" s="31"/>
      <c r="G40" s="31"/>
      <c r="H40" s="31"/>
      <c r="I40" s="31">
        <v>5</v>
      </c>
      <c r="J40" s="31"/>
      <c r="K40" s="31"/>
      <c r="L40" s="31"/>
      <c r="M40" s="31"/>
      <c r="N40" s="31"/>
      <c r="O40" s="31"/>
      <c r="P40" s="31">
        <v>5</v>
      </c>
      <c r="Q40" s="32">
        <v>0</v>
      </c>
      <c r="R40" s="29"/>
    </row>
    <row r="41" spans="1:18" ht="21" x14ac:dyDescent="0.35">
      <c r="A41" s="36" t="s">
        <v>165</v>
      </c>
      <c r="B41" s="31"/>
      <c r="C41" s="31">
        <v>1E-3</v>
      </c>
      <c r="D41" s="31">
        <v>1E-3</v>
      </c>
      <c r="E41" s="31"/>
      <c r="F41" s="31"/>
      <c r="G41" s="31"/>
      <c r="H41" s="31"/>
      <c r="I41" s="31">
        <v>1E-3</v>
      </c>
      <c r="J41" s="31"/>
      <c r="K41" s="31">
        <v>1E-3</v>
      </c>
      <c r="L41" s="31"/>
      <c r="M41" s="31"/>
      <c r="N41" s="31">
        <v>0.6</v>
      </c>
      <c r="O41" s="31">
        <v>0.5</v>
      </c>
      <c r="P41" s="31">
        <v>4.0000000000000001E-3</v>
      </c>
      <c r="Q41" s="32">
        <v>0</v>
      </c>
      <c r="R41" s="29"/>
    </row>
    <row r="42" spans="1:18" ht="21" x14ac:dyDescent="0.35">
      <c r="A42" s="36" t="s">
        <v>167</v>
      </c>
      <c r="B42" s="31"/>
      <c r="C42" s="31">
        <v>1E-3</v>
      </c>
      <c r="D42" s="31">
        <v>1E-3</v>
      </c>
      <c r="E42" s="31">
        <v>1E-3</v>
      </c>
      <c r="F42" s="31">
        <v>1E-3</v>
      </c>
      <c r="G42" s="31">
        <v>1E-3</v>
      </c>
      <c r="H42" s="31"/>
      <c r="I42" s="31"/>
      <c r="J42" s="31">
        <v>1E-3</v>
      </c>
      <c r="K42" s="31">
        <v>1E-3</v>
      </c>
      <c r="L42" s="31">
        <v>1E-3</v>
      </c>
      <c r="M42" s="31">
        <v>1E-3</v>
      </c>
      <c r="N42" s="31">
        <v>1.2</v>
      </c>
      <c r="O42" s="31">
        <v>1</v>
      </c>
      <c r="P42" s="31">
        <v>7.0000000000000001E-3</v>
      </c>
      <c r="Q42" s="32">
        <v>2E-3</v>
      </c>
      <c r="R42" s="29"/>
    </row>
    <row r="43" spans="1:18" ht="21" x14ac:dyDescent="0.35">
      <c r="A43" s="36" t="s">
        <v>182</v>
      </c>
      <c r="B43" s="31">
        <v>1E-3</v>
      </c>
      <c r="C43" s="31"/>
      <c r="D43" s="31"/>
      <c r="E43" s="31">
        <v>1E-3</v>
      </c>
      <c r="F43" s="31">
        <v>1E-3</v>
      </c>
      <c r="G43" s="31">
        <v>1E-3</v>
      </c>
      <c r="H43" s="31">
        <v>1E-3</v>
      </c>
      <c r="I43" s="31">
        <v>1E-3</v>
      </c>
      <c r="J43" s="31">
        <v>1E-3</v>
      </c>
      <c r="K43" s="31"/>
      <c r="L43" s="31">
        <v>1E-3</v>
      </c>
      <c r="M43" s="31">
        <v>1E-3</v>
      </c>
      <c r="N43" s="31">
        <v>0.6</v>
      </c>
      <c r="O43" s="31">
        <v>0.5</v>
      </c>
      <c r="P43" s="31">
        <v>5.0000000000000001E-3</v>
      </c>
      <c r="Q43" s="32">
        <v>2.3999999999999998E-3</v>
      </c>
      <c r="R43" s="29"/>
    </row>
    <row r="44" spans="1:18" ht="21" x14ac:dyDescent="0.35">
      <c r="A44" s="37" t="s">
        <v>183</v>
      </c>
      <c r="B44" s="31"/>
      <c r="C44" s="31"/>
      <c r="D44" s="31"/>
      <c r="E44" s="31"/>
      <c r="F44" s="31"/>
      <c r="G44" s="31"/>
      <c r="H44" s="31"/>
      <c r="I44" s="31"/>
      <c r="J44" s="31"/>
      <c r="K44" s="31"/>
      <c r="L44" s="31"/>
      <c r="M44" s="31"/>
      <c r="N44" s="31">
        <v>20</v>
      </c>
      <c r="O44" s="31">
        <v>17</v>
      </c>
      <c r="P44" s="31">
        <v>0.15</v>
      </c>
      <c r="Q44" s="32">
        <v>0</v>
      </c>
      <c r="R44" s="29"/>
    </row>
    <row r="45" spans="1:18" ht="21" x14ac:dyDescent="0.35">
      <c r="A45" s="36" t="s">
        <v>153</v>
      </c>
      <c r="B45" s="31">
        <v>1.4999999999999999E-2</v>
      </c>
      <c r="C45" s="31"/>
      <c r="D45" s="31">
        <v>1.4999999999999999E-2</v>
      </c>
      <c r="E45" s="31"/>
      <c r="F45" s="31">
        <v>1.4999999999999999E-2</v>
      </c>
      <c r="G45" s="31">
        <v>1.4999999999999999E-2</v>
      </c>
      <c r="H45" s="31"/>
      <c r="I45" s="31">
        <v>1.4999999999999999E-2</v>
      </c>
      <c r="J45" s="31"/>
      <c r="K45" s="31">
        <v>1.4999999999999999E-2</v>
      </c>
      <c r="L45" s="31"/>
      <c r="M45" s="31"/>
      <c r="N45" s="31"/>
      <c r="O45" s="31"/>
      <c r="P45" s="31">
        <v>7.4999999999999997E-2</v>
      </c>
      <c r="Q45" s="32">
        <v>1.4999999999999999E-2</v>
      </c>
      <c r="R45" s="29"/>
    </row>
    <row r="46" spans="1:18" ht="21" x14ac:dyDescent="0.35">
      <c r="A46" s="36" t="s">
        <v>154</v>
      </c>
      <c r="B46" s="31"/>
      <c r="C46" s="31">
        <v>1.4999999999999999E-2</v>
      </c>
      <c r="D46" s="31"/>
      <c r="E46" s="31">
        <v>1.4999999999999999E-2</v>
      </c>
      <c r="F46" s="31"/>
      <c r="G46" s="31"/>
      <c r="H46" s="31">
        <v>1.4999999999999999E-2</v>
      </c>
      <c r="I46" s="31"/>
      <c r="J46" s="31">
        <v>1.4999999999999999E-2</v>
      </c>
      <c r="K46" s="31"/>
      <c r="L46" s="31">
        <v>1.4999999999999999E-2</v>
      </c>
      <c r="M46" s="31">
        <v>1.4999999999999999E-2</v>
      </c>
      <c r="N46" s="31"/>
      <c r="O46" s="31"/>
      <c r="P46" s="31">
        <v>7.4999999999999997E-2</v>
      </c>
      <c r="Q46" s="32">
        <v>1.4999999999999999E-2</v>
      </c>
      <c r="R46" s="29"/>
    </row>
    <row r="47" spans="1:18" ht="21" x14ac:dyDescent="0.35">
      <c r="A47" s="36" t="s">
        <v>184</v>
      </c>
      <c r="B47" s="31">
        <v>38</v>
      </c>
      <c r="C47" s="31">
        <v>41</v>
      </c>
      <c r="D47" s="31">
        <v>45</v>
      </c>
      <c r="E47" s="31">
        <v>38</v>
      </c>
      <c r="F47" s="31">
        <v>37</v>
      </c>
      <c r="G47" s="31">
        <v>39</v>
      </c>
      <c r="H47" s="31">
        <v>36</v>
      </c>
      <c r="I47" s="31">
        <v>36</v>
      </c>
      <c r="J47" s="31">
        <v>40</v>
      </c>
      <c r="K47" s="31">
        <v>45</v>
      </c>
      <c r="L47" s="31">
        <v>44</v>
      </c>
      <c r="M47" s="31">
        <v>43</v>
      </c>
      <c r="N47" s="31">
        <v>47</v>
      </c>
      <c r="O47" s="31">
        <v>40</v>
      </c>
      <c r="P47" s="31">
        <v>400</v>
      </c>
      <c r="Q47" s="32">
        <v>82</v>
      </c>
      <c r="R47" s="29"/>
    </row>
    <row r="48" spans="1:18" ht="21" x14ac:dyDescent="0.35">
      <c r="A48" s="36" t="s">
        <v>124</v>
      </c>
      <c r="B48" s="31"/>
      <c r="C48" s="31"/>
      <c r="D48" s="31">
        <v>120</v>
      </c>
      <c r="E48" s="31"/>
      <c r="F48" s="31"/>
      <c r="G48" s="31"/>
      <c r="H48" s="31"/>
      <c r="I48" s="31"/>
      <c r="J48" s="31">
        <v>80</v>
      </c>
      <c r="K48" s="31">
        <v>120</v>
      </c>
      <c r="L48" s="31"/>
      <c r="M48" s="31"/>
      <c r="N48" s="31">
        <v>39</v>
      </c>
      <c r="O48" s="31">
        <v>33</v>
      </c>
      <c r="P48" s="31">
        <v>320</v>
      </c>
      <c r="Q48" s="32">
        <v>0</v>
      </c>
      <c r="R48" s="29"/>
    </row>
    <row r="49" spans="1:18" ht="21" x14ac:dyDescent="0.35">
      <c r="A49" s="36" t="s">
        <v>141</v>
      </c>
      <c r="B49" s="31">
        <v>7</v>
      </c>
      <c r="C49" s="31">
        <v>6</v>
      </c>
      <c r="D49" s="31">
        <v>9</v>
      </c>
      <c r="E49" s="31">
        <v>8</v>
      </c>
      <c r="F49" s="31">
        <v>9</v>
      </c>
      <c r="G49" s="31">
        <v>5</v>
      </c>
      <c r="H49" s="31">
        <v>10</v>
      </c>
      <c r="I49" s="31">
        <v>8</v>
      </c>
      <c r="J49" s="31">
        <v>11</v>
      </c>
      <c r="K49" s="31">
        <v>9</v>
      </c>
      <c r="L49" s="31">
        <v>9</v>
      </c>
      <c r="M49" s="31">
        <v>4</v>
      </c>
      <c r="N49" s="31">
        <v>11</v>
      </c>
      <c r="O49" s="31">
        <v>9</v>
      </c>
      <c r="P49" s="31">
        <v>86</v>
      </c>
      <c r="Q49" s="32">
        <v>9</v>
      </c>
      <c r="R49" s="29"/>
    </row>
    <row r="50" spans="1:18" ht="21" x14ac:dyDescent="0.35">
      <c r="A50" s="36" t="s">
        <v>144</v>
      </c>
      <c r="B50" s="31">
        <v>4</v>
      </c>
      <c r="C50" s="31">
        <v>40</v>
      </c>
      <c r="D50" s="31">
        <v>15</v>
      </c>
      <c r="E50" s="31">
        <v>8</v>
      </c>
      <c r="F50" s="31">
        <v>45</v>
      </c>
      <c r="G50" s="31">
        <v>45</v>
      </c>
      <c r="H50" s="31">
        <v>8</v>
      </c>
      <c r="I50" s="31"/>
      <c r="J50" s="31">
        <v>8</v>
      </c>
      <c r="K50" s="31">
        <v>48</v>
      </c>
      <c r="L50" s="31">
        <v>4</v>
      </c>
      <c r="M50" s="31">
        <v>4</v>
      </c>
      <c r="N50" s="31" t="s">
        <v>261</v>
      </c>
      <c r="O50" s="31">
        <v>20</v>
      </c>
      <c r="P50" s="31">
        <v>180</v>
      </c>
      <c r="Q50" s="32">
        <v>49</v>
      </c>
      <c r="R50" s="29"/>
    </row>
    <row r="51" spans="1:18" ht="21" x14ac:dyDescent="0.35">
      <c r="A51" s="36" t="s">
        <v>166</v>
      </c>
      <c r="B51" s="31"/>
      <c r="C51" s="31"/>
      <c r="D51" s="31">
        <v>2.9999999999999997E-4</v>
      </c>
      <c r="E51" s="31"/>
      <c r="F51" s="31">
        <v>2.9999999999999997E-4</v>
      </c>
      <c r="G51" s="31"/>
      <c r="H51" s="31">
        <v>2.9999999999999997E-4</v>
      </c>
      <c r="I51" s="31"/>
      <c r="J51" s="31">
        <v>2.9999999999999997E-4</v>
      </c>
      <c r="K51" s="31"/>
      <c r="L51" s="31">
        <v>2.9999999999999997E-4</v>
      </c>
      <c r="M51" s="31"/>
      <c r="N51" s="31">
        <v>0.5</v>
      </c>
      <c r="O51" s="31">
        <v>0.4</v>
      </c>
      <c r="P51" s="31">
        <v>1.5E-3</v>
      </c>
      <c r="Q51" s="32">
        <v>0</v>
      </c>
      <c r="R51" s="29"/>
    </row>
    <row r="52" spans="1:18" ht="21" x14ac:dyDescent="0.35">
      <c r="A52" s="37" t="s">
        <v>185</v>
      </c>
      <c r="B52" s="31"/>
      <c r="C52" s="31"/>
      <c r="D52" s="31"/>
      <c r="E52" s="31"/>
      <c r="F52" s="31"/>
      <c r="G52" s="31"/>
      <c r="H52" s="31"/>
      <c r="I52" s="31"/>
      <c r="J52" s="31"/>
      <c r="K52" s="31"/>
      <c r="L52" s="31"/>
      <c r="M52" s="31"/>
      <c r="N52" s="31"/>
      <c r="O52" s="31"/>
      <c r="P52" s="31">
        <v>0</v>
      </c>
      <c r="Q52" s="32">
        <v>0</v>
      </c>
      <c r="R52" s="29"/>
    </row>
    <row r="53" spans="1:18" ht="21" x14ac:dyDescent="0.35">
      <c r="A53" s="36" t="s">
        <v>142</v>
      </c>
      <c r="B53" s="31">
        <v>150</v>
      </c>
      <c r="C53" s="31">
        <v>340</v>
      </c>
      <c r="D53" s="31">
        <v>405</v>
      </c>
      <c r="E53" s="31">
        <v>330</v>
      </c>
      <c r="F53" s="31">
        <v>290</v>
      </c>
      <c r="G53" s="31">
        <v>415</v>
      </c>
      <c r="H53" s="31">
        <v>140</v>
      </c>
      <c r="I53" s="31">
        <v>200</v>
      </c>
      <c r="J53" s="31">
        <v>370</v>
      </c>
      <c r="K53" s="31">
        <v>315</v>
      </c>
      <c r="L53" s="31">
        <v>350</v>
      </c>
      <c r="M53" s="31">
        <v>440</v>
      </c>
      <c r="N53" s="31">
        <v>450</v>
      </c>
      <c r="O53" s="31">
        <v>382</v>
      </c>
      <c r="P53" s="31">
        <v>2890</v>
      </c>
      <c r="Q53" s="32">
        <v>855</v>
      </c>
      <c r="R53" s="29"/>
    </row>
    <row r="54" spans="1:18" ht="21" x14ac:dyDescent="0.35">
      <c r="A54" s="36" t="s">
        <v>140</v>
      </c>
      <c r="B54" s="31">
        <v>21</v>
      </c>
      <c r="C54" s="31">
        <v>16</v>
      </c>
      <c r="D54" s="31">
        <v>20</v>
      </c>
      <c r="E54" s="31">
        <v>19</v>
      </c>
      <c r="F54" s="31">
        <v>18</v>
      </c>
      <c r="G54" s="31">
        <v>19</v>
      </c>
      <c r="H54" s="31">
        <v>18</v>
      </c>
      <c r="I54" s="31">
        <v>19</v>
      </c>
      <c r="J54" s="31">
        <v>16</v>
      </c>
      <c r="K54" s="31">
        <v>18</v>
      </c>
      <c r="L54" s="31">
        <v>15</v>
      </c>
      <c r="M54" s="31">
        <v>19</v>
      </c>
      <c r="N54" s="31">
        <v>21</v>
      </c>
      <c r="O54" s="31">
        <v>18</v>
      </c>
      <c r="P54" s="31">
        <v>180</v>
      </c>
      <c r="Q54" s="32">
        <v>38</v>
      </c>
      <c r="R54" s="29"/>
    </row>
    <row r="55" spans="1:18" ht="21" x14ac:dyDescent="0.35">
      <c r="A55" s="36" t="s">
        <v>120</v>
      </c>
      <c r="B55" s="31">
        <v>7</v>
      </c>
      <c r="C55" s="31">
        <v>7</v>
      </c>
      <c r="D55" s="31">
        <v>6</v>
      </c>
      <c r="E55" s="31">
        <v>10</v>
      </c>
      <c r="F55" s="31">
        <v>10</v>
      </c>
      <c r="G55" s="31"/>
      <c r="H55" s="31">
        <v>5</v>
      </c>
      <c r="I55" s="31">
        <v>10</v>
      </c>
      <c r="J55" s="31">
        <v>15</v>
      </c>
      <c r="K55" s="31">
        <v>10</v>
      </c>
      <c r="L55" s="31">
        <v>10</v>
      </c>
      <c r="M55" s="31"/>
      <c r="N55" s="31">
        <v>11</v>
      </c>
      <c r="O55" s="31">
        <v>9</v>
      </c>
      <c r="P55" s="31">
        <v>90</v>
      </c>
      <c r="Q55" s="32">
        <v>0</v>
      </c>
      <c r="R55" s="29"/>
    </row>
    <row r="56" spans="1:18" ht="21" x14ac:dyDescent="0.35">
      <c r="A56" s="36" t="s">
        <v>52</v>
      </c>
      <c r="B56" s="31">
        <v>100</v>
      </c>
      <c r="C56" s="31"/>
      <c r="D56" s="31"/>
      <c r="E56" s="31"/>
      <c r="F56" s="31"/>
      <c r="G56" s="31"/>
      <c r="H56" s="31"/>
      <c r="I56" s="31"/>
      <c r="J56" s="31"/>
      <c r="K56" s="31">
        <v>100</v>
      </c>
      <c r="L56" s="31"/>
      <c r="M56" s="31"/>
      <c r="N56" s="31">
        <v>40</v>
      </c>
      <c r="O56" s="31">
        <v>34</v>
      </c>
      <c r="P56" s="31">
        <v>200</v>
      </c>
      <c r="Q56" s="32">
        <v>0</v>
      </c>
      <c r="R56" s="29"/>
    </row>
    <row r="57" spans="1:18" ht="21" x14ac:dyDescent="0.35">
      <c r="A57" s="36" t="s">
        <v>262</v>
      </c>
      <c r="B57" s="31"/>
      <c r="C57" s="31">
        <v>100</v>
      </c>
      <c r="D57" s="31"/>
      <c r="E57" s="31"/>
      <c r="F57" s="31"/>
      <c r="G57" s="31"/>
      <c r="H57" s="31"/>
      <c r="I57" s="31"/>
      <c r="J57" s="31"/>
      <c r="K57" s="31"/>
      <c r="L57" s="31"/>
      <c r="M57" s="31"/>
      <c r="N57" s="31"/>
      <c r="O57" s="31"/>
      <c r="P57" s="31">
        <v>100</v>
      </c>
      <c r="Q57" s="32">
        <v>0</v>
      </c>
      <c r="R57" s="29"/>
    </row>
    <row r="58" spans="1:18" ht="21" x14ac:dyDescent="0.35">
      <c r="A58" s="36" t="s">
        <v>143</v>
      </c>
      <c r="B58" s="31"/>
      <c r="C58" s="31">
        <v>8</v>
      </c>
      <c r="D58" s="31">
        <v>8</v>
      </c>
      <c r="E58" s="31">
        <v>8</v>
      </c>
      <c r="F58" s="31"/>
      <c r="G58" s="31"/>
      <c r="H58" s="31"/>
      <c r="I58" s="31">
        <v>8</v>
      </c>
      <c r="J58" s="31">
        <v>9</v>
      </c>
      <c r="K58" s="31">
        <v>9</v>
      </c>
      <c r="L58" s="31"/>
      <c r="M58" s="31"/>
      <c r="N58" s="31">
        <v>6</v>
      </c>
      <c r="O58" s="31">
        <v>5</v>
      </c>
      <c r="P58" s="31">
        <v>50</v>
      </c>
      <c r="Q58" s="32">
        <v>0</v>
      </c>
      <c r="R58" s="29"/>
    </row>
    <row r="59" spans="1:18" ht="21" x14ac:dyDescent="0.35">
      <c r="A59" s="36" t="s">
        <v>186</v>
      </c>
      <c r="B59" s="31"/>
      <c r="C59" s="31">
        <v>40</v>
      </c>
      <c r="D59" s="31"/>
      <c r="E59" s="31">
        <v>40</v>
      </c>
      <c r="F59" s="31">
        <v>40</v>
      </c>
      <c r="G59" s="31">
        <v>40</v>
      </c>
      <c r="H59" s="31">
        <v>40</v>
      </c>
      <c r="I59" s="31">
        <v>40</v>
      </c>
      <c r="J59" s="31"/>
      <c r="K59" s="31">
        <v>40</v>
      </c>
      <c r="L59" s="31">
        <v>40</v>
      </c>
      <c r="M59" s="31">
        <v>40</v>
      </c>
      <c r="N59" s="31">
        <v>75</v>
      </c>
      <c r="O59" s="31">
        <v>64</v>
      </c>
      <c r="P59" s="31">
        <v>280</v>
      </c>
      <c r="Q59" s="32">
        <v>80</v>
      </c>
      <c r="R59" s="29"/>
    </row>
    <row r="60" spans="1:18" ht="21" x14ac:dyDescent="0.35">
      <c r="A60" s="36" t="s">
        <v>187</v>
      </c>
      <c r="B60" s="31">
        <v>62</v>
      </c>
      <c r="C60" s="31">
        <v>70</v>
      </c>
      <c r="D60" s="31">
        <v>62</v>
      </c>
      <c r="E60" s="31">
        <v>77</v>
      </c>
      <c r="F60" s="31">
        <v>70</v>
      </c>
      <c r="G60" s="31">
        <v>62</v>
      </c>
      <c r="H60" s="31">
        <v>62</v>
      </c>
      <c r="I60" s="31">
        <v>62</v>
      </c>
      <c r="J60" s="31">
        <v>80</v>
      </c>
      <c r="K60" s="31"/>
      <c r="L60" s="31">
        <v>62</v>
      </c>
      <c r="M60" s="31">
        <v>62</v>
      </c>
      <c r="N60" s="31">
        <v>60.5</v>
      </c>
      <c r="O60" s="31">
        <v>51</v>
      </c>
      <c r="P60" s="31">
        <v>607</v>
      </c>
      <c r="Q60" s="32">
        <v>124</v>
      </c>
      <c r="R60" s="29"/>
    </row>
    <row r="61" spans="1:18" ht="21" x14ac:dyDescent="0.35">
      <c r="A61" s="36" t="s">
        <v>188</v>
      </c>
      <c r="B61" s="31">
        <v>6</v>
      </c>
      <c r="C61" s="31">
        <v>6</v>
      </c>
      <c r="D61" s="31">
        <v>6</v>
      </c>
      <c r="E61" s="31">
        <v>6</v>
      </c>
      <c r="F61" s="31">
        <v>6</v>
      </c>
      <c r="G61" s="31">
        <v>6</v>
      </c>
      <c r="H61" s="31">
        <v>6</v>
      </c>
      <c r="I61" s="31">
        <v>6</v>
      </c>
      <c r="J61" s="31">
        <v>6</v>
      </c>
      <c r="K61" s="31">
        <v>6</v>
      </c>
      <c r="L61" s="31">
        <v>6</v>
      </c>
      <c r="M61" s="31">
        <v>6</v>
      </c>
      <c r="N61" s="31">
        <v>6</v>
      </c>
      <c r="O61" s="31">
        <v>6</v>
      </c>
      <c r="P61" s="31">
        <v>60</v>
      </c>
      <c r="Q61" s="32">
        <v>12</v>
      </c>
      <c r="R61" s="29"/>
    </row>
    <row r="62" spans="1:18" ht="21" x14ac:dyDescent="0.35">
      <c r="A62" s="31"/>
      <c r="B62" s="31"/>
      <c r="C62" s="31"/>
      <c r="D62" s="31"/>
      <c r="E62" s="31"/>
      <c r="F62" s="31"/>
      <c r="G62" s="31"/>
      <c r="H62" s="31"/>
      <c r="I62" s="31"/>
      <c r="J62" s="31"/>
      <c r="K62" s="31"/>
      <c r="L62" s="31"/>
      <c r="M62" s="31"/>
      <c r="N62" s="31"/>
      <c r="O62" s="31"/>
      <c r="P62" s="31"/>
      <c r="Q62" s="32"/>
      <c r="R62" s="29"/>
    </row>
    <row r="63" spans="1:18" ht="21" x14ac:dyDescent="0.35">
      <c r="A63" s="31"/>
      <c r="B63" s="31"/>
      <c r="C63" s="31"/>
      <c r="D63" s="31"/>
      <c r="E63" s="31"/>
      <c r="F63" s="31"/>
      <c r="G63" s="31"/>
      <c r="H63" s="31"/>
      <c r="I63" s="31"/>
      <c r="J63" s="31"/>
      <c r="K63" s="31"/>
      <c r="L63" s="31"/>
      <c r="M63" s="31"/>
      <c r="N63" s="31"/>
      <c r="O63" s="31"/>
      <c r="P63" s="31"/>
      <c r="Q63" s="32"/>
      <c r="R63" s="29"/>
    </row>
    <row r="64" spans="1:18" ht="21" x14ac:dyDescent="0.35">
      <c r="A64" s="31"/>
      <c r="B64" s="31"/>
      <c r="C64" s="31"/>
      <c r="D64" s="31"/>
      <c r="E64" s="31"/>
      <c r="F64" s="31"/>
      <c r="G64" s="31"/>
      <c r="H64" s="31"/>
      <c r="I64" s="31"/>
      <c r="J64" s="31"/>
      <c r="K64" s="31"/>
      <c r="L64" s="31"/>
      <c r="M64" s="31"/>
      <c r="N64" s="31"/>
      <c r="O64" s="31"/>
      <c r="P64" s="31"/>
      <c r="Q64" s="32"/>
      <c r="R64" s="29"/>
    </row>
    <row r="65" spans="1:18" ht="21" x14ac:dyDescent="0.35">
      <c r="A65" s="31"/>
      <c r="B65" s="31"/>
      <c r="C65" s="31"/>
      <c r="D65" s="31" t="s">
        <v>189</v>
      </c>
      <c r="E65" s="31"/>
      <c r="F65" s="31"/>
      <c r="G65" s="31"/>
      <c r="H65" s="31"/>
      <c r="I65" s="31"/>
      <c r="J65" s="31"/>
      <c r="K65" s="31" t="s">
        <v>194</v>
      </c>
      <c r="L65" s="31"/>
      <c r="M65" s="31"/>
      <c r="N65" s="31"/>
      <c r="O65" s="31"/>
      <c r="P65" s="31"/>
      <c r="Q65" s="32" t="s">
        <v>254</v>
      </c>
      <c r="R65" s="29"/>
    </row>
    <row r="66" spans="1:18" ht="21" x14ac:dyDescent="0.35">
      <c r="A66" s="31" t="s">
        <v>169</v>
      </c>
      <c r="B66" s="31">
        <v>1</v>
      </c>
      <c r="C66" s="31">
        <v>2</v>
      </c>
      <c r="D66" s="31">
        <v>3</v>
      </c>
      <c r="E66" s="31">
        <v>4</v>
      </c>
      <c r="F66" s="31">
        <v>5</v>
      </c>
      <c r="G66" s="31">
        <v>6</v>
      </c>
      <c r="H66" s="31">
        <v>7</v>
      </c>
      <c r="I66" s="31">
        <v>8</v>
      </c>
      <c r="J66" s="31">
        <v>9</v>
      </c>
      <c r="K66" s="31">
        <v>10</v>
      </c>
      <c r="L66" s="31">
        <v>11</v>
      </c>
      <c r="M66" s="31">
        <v>12</v>
      </c>
      <c r="N66" s="31" t="s">
        <v>170</v>
      </c>
      <c r="O66" s="33">
        <v>0.85</v>
      </c>
      <c r="P66" s="31" t="s">
        <v>171</v>
      </c>
      <c r="Q66" s="32" t="s">
        <v>255</v>
      </c>
      <c r="R66" s="29"/>
    </row>
    <row r="67" spans="1:18" ht="21" x14ac:dyDescent="0.35">
      <c r="A67" s="31" t="s">
        <v>45</v>
      </c>
      <c r="B67" s="31">
        <v>25</v>
      </c>
      <c r="C67" s="31">
        <v>33</v>
      </c>
      <c r="D67" s="31">
        <v>31</v>
      </c>
      <c r="E67" s="31">
        <v>25</v>
      </c>
      <c r="F67" s="31">
        <v>25</v>
      </c>
      <c r="G67" s="31">
        <v>50</v>
      </c>
      <c r="H67" s="31">
        <v>25</v>
      </c>
      <c r="I67" s="31">
        <v>50</v>
      </c>
      <c r="J67" s="31">
        <v>25</v>
      </c>
      <c r="K67" s="31">
        <v>31</v>
      </c>
      <c r="L67" s="31">
        <v>25</v>
      </c>
      <c r="M67" s="31">
        <v>50</v>
      </c>
      <c r="N67" s="31">
        <v>60</v>
      </c>
      <c r="O67" s="31">
        <v>51</v>
      </c>
      <c r="P67" s="31">
        <v>295</v>
      </c>
      <c r="Q67" s="32">
        <v>100</v>
      </c>
      <c r="R67" s="29"/>
    </row>
    <row r="68" spans="1:18" ht="21" x14ac:dyDescent="0.35">
      <c r="A68" s="31" t="s">
        <v>44</v>
      </c>
      <c r="B68" s="31">
        <v>25</v>
      </c>
      <c r="C68" s="31">
        <v>25</v>
      </c>
      <c r="D68" s="31">
        <v>25</v>
      </c>
      <c r="E68" s="31">
        <v>25</v>
      </c>
      <c r="F68" s="31">
        <v>25</v>
      </c>
      <c r="G68" s="31">
        <v>25</v>
      </c>
      <c r="H68" s="31">
        <v>25</v>
      </c>
      <c r="I68" s="31">
        <v>25</v>
      </c>
      <c r="J68" s="31">
        <v>25</v>
      </c>
      <c r="K68" s="31">
        <v>25</v>
      </c>
      <c r="L68" s="31">
        <v>25</v>
      </c>
      <c r="M68" s="31">
        <v>25</v>
      </c>
      <c r="N68" s="31">
        <v>40</v>
      </c>
      <c r="O68" s="31">
        <v>34</v>
      </c>
      <c r="P68" s="31">
        <v>250</v>
      </c>
      <c r="Q68" s="32">
        <v>50</v>
      </c>
      <c r="R68" s="29"/>
    </row>
    <row r="69" spans="1:18" ht="21" x14ac:dyDescent="0.35">
      <c r="A69" s="31" t="s">
        <v>172</v>
      </c>
      <c r="B69" s="31"/>
      <c r="C69" s="31"/>
      <c r="D69" s="31"/>
      <c r="E69" s="31"/>
      <c r="F69" s="31"/>
      <c r="G69" s="31"/>
      <c r="H69" s="31"/>
      <c r="I69" s="31"/>
      <c r="J69" s="31"/>
      <c r="K69" s="31"/>
      <c r="L69" s="31"/>
      <c r="M69" s="31"/>
      <c r="N69" s="31">
        <v>30</v>
      </c>
      <c r="O69" s="31">
        <v>25</v>
      </c>
      <c r="P69" s="31">
        <v>383</v>
      </c>
      <c r="Q69" s="32">
        <v>0</v>
      </c>
      <c r="R69" s="29"/>
    </row>
    <row r="70" spans="1:18" ht="21" x14ac:dyDescent="0.35">
      <c r="A70" s="31" t="s">
        <v>145</v>
      </c>
      <c r="B70" s="31"/>
      <c r="C70" s="31"/>
      <c r="D70" s="31"/>
      <c r="E70" s="31"/>
      <c r="F70" s="31"/>
      <c r="G70" s="31"/>
      <c r="H70" s="31">
        <v>45</v>
      </c>
      <c r="I70" s="31"/>
      <c r="J70" s="31"/>
      <c r="K70" s="31">
        <v>45</v>
      </c>
      <c r="L70" s="31"/>
      <c r="M70" s="31"/>
      <c r="N70" s="31"/>
      <c r="O70" s="31"/>
      <c r="P70" s="31">
        <v>90</v>
      </c>
      <c r="Q70" s="32">
        <v>0</v>
      </c>
      <c r="R70" s="29"/>
    </row>
    <row r="71" spans="1:18" ht="21" x14ac:dyDescent="0.35">
      <c r="A71" s="31" t="s">
        <v>146</v>
      </c>
      <c r="B71" s="31"/>
      <c r="C71" s="31"/>
      <c r="D71" s="31"/>
      <c r="E71" s="31"/>
      <c r="F71" s="31"/>
      <c r="G71" s="31"/>
      <c r="H71" s="31"/>
      <c r="I71" s="31"/>
      <c r="J71" s="31">
        <v>15</v>
      </c>
      <c r="K71" s="31"/>
      <c r="L71" s="31"/>
      <c r="M71" s="31"/>
      <c r="N71" s="31"/>
      <c r="O71" s="31"/>
      <c r="P71" s="31">
        <v>15</v>
      </c>
      <c r="Q71" s="32">
        <v>0</v>
      </c>
      <c r="R71" s="29"/>
    </row>
    <row r="72" spans="1:18" ht="21" x14ac:dyDescent="0.35">
      <c r="A72" s="31" t="s">
        <v>147</v>
      </c>
      <c r="B72" s="31"/>
      <c r="C72" s="31"/>
      <c r="D72" s="31"/>
      <c r="E72" s="31"/>
      <c r="F72" s="31"/>
      <c r="G72" s="31"/>
      <c r="H72" s="31"/>
      <c r="I72" s="31"/>
      <c r="J72" s="31"/>
      <c r="K72" s="31">
        <v>5</v>
      </c>
      <c r="L72" s="31"/>
      <c r="M72" s="31"/>
      <c r="N72" s="31"/>
      <c r="O72" s="31"/>
      <c r="P72" s="31">
        <v>5</v>
      </c>
      <c r="Q72" s="32">
        <v>0</v>
      </c>
      <c r="R72" s="29"/>
    </row>
    <row r="73" spans="1:18" ht="21" x14ac:dyDescent="0.35">
      <c r="A73" s="31" t="s">
        <v>148</v>
      </c>
      <c r="B73" s="31"/>
      <c r="C73" s="31"/>
      <c r="D73" s="31"/>
      <c r="E73" s="31"/>
      <c r="F73" s="31"/>
      <c r="G73" s="31"/>
      <c r="H73" s="31"/>
      <c r="I73" s="31"/>
      <c r="J73" s="31"/>
      <c r="K73" s="31"/>
      <c r="L73" s="31"/>
      <c r="M73" s="31">
        <v>25</v>
      </c>
      <c r="N73" s="31"/>
      <c r="O73" s="31"/>
      <c r="P73" s="31">
        <v>0</v>
      </c>
      <c r="Q73" s="32">
        <v>25</v>
      </c>
      <c r="R73" s="29"/>
    </row>
    <row r="74" spans="1:18" ht="21" x14ac:dyDescent="0.35">
      <c r="A74" s="31" t="s">
        <v>149</v>
      </c>
      <c r="B74" s="31"/>
      <c r="C74" s="31"/>
      <c r="D74" s="31"/>
      <c r="E74" s="31"/>
      <c r="F74" s="31"/>
      <c r="G74" s="31">
        <v>25</v>
      </c>
      <c r="H74" s="31"/>
      <c r="I74" s="31"/>
      <c r="J74" s="31"/>
      <c r="K74" s="31"/>
      <c r="L74" s="31"/>
      <c r="M74" s="31"/>
      <c r="N74" s="31"/>
      <c r="O74" s="31"/>
      <c r="P74" s="31">
        <v>0</v>
      </c>
      <c r="Q74" s="32">
        <v>25</v>
      </c>
      <c r="R74" s="29"/>
    </row>
    <row r="75" spans="1:18" ht="21" x14ac:dyDescent="0.35">
      <c r="A75" s="31" t="s">
        <v>123</v>
      </c>
      <c r="B75" s="31">
        <v>34</v>
      </c>
      <c r="C75" s="31">
        <v>25</v>
      </c>
      <c r="D75" s="31">
        <v>15</v>
      </c>
      <c r="E75" s="31">
        <v>13</v>
      </c>
      <c r="F75" s="31"/>
      <c r="G75" s="31"/>
      <c r="H75" s="31">
        <v>14</v>
      </c>
      <c r="I75" s="31">
        <v>25</v>
      </c>
      <c r="J75" s="31">
        <v>5</v>
      </c>
      <c r="K75" s="31"/>
      <c r="L75" s="31">
        <v>30</v>
      </c>
      <c r="M75" s="31"/>
      <c r="N75" s="31"/>
      <c r="O75" s="31"/>
      <c r="P75" s="31">
        <v>161</v>
      </c>
      <c r="Q75" s="32">
        <v>0</v>
      </c>
      <c r="R75" s="29"/>
    </row>
    <row r="76" spans="1:18" ht="21" x14ac:dyDescent="0.35">
      <c r="A76" s="31" t="s">
        <v>150</v>
      </c>
      <c r="B76" s="31"/>
      <c r="C76" s="31"/>
      <c r="D76" s="31">
        <v>20</v>
      </c>
      <c r="E76" s="31"/>
      <c r="F76" s="31"/>
      <c r="G76" s="31"/>
      <c r="H76" s="31"/>
      <c r="I76" s="31"/>
      <c r="J76" s="31"/>
      <c r="K76" s="31"/>
      <c r="L76" s="31">
        <v>22</v>
      </c>
      <c r="M76" s="31"/>
      <c r="N76" s="31"/>
      <c r="O76" s="31"/>
      <c r="P76" s="31">
        <v>42</v>
      </c>
      <c r="Q76" s="32">
        <v>0</v>
      </c>
      <c r="R76" s="29"/>
    </row>
    <row r="77" spans="1:18" ht="21" x14ac:dyDescent="0.35">
      <c r="A77" s="31" t="s">
        <v>151</v>
      </c>
      <c r="B77" s="31"/>
      <c r="C77" s="31"/>
      <c r="D77" s="31"/>
      <c r="E77" s="31"/>
      <c r="F77" s="31"/>
      <c r="G77" s="31"/>
      <c r="H77" s="31"/>
      <c r="I77" s="31">
        <v>5</v>
      </c>
      <c r="J77" s="31"/>
      <c r="K77" s="31"/>
      <c r="L77" s="31"/>
      <c r="M77" s="31">
        <v>15</v>
      </c>
      <c r="N77" s="31"/>
      <c r="O77" s="31"/>
      <c r="P77" s="31">
        <v>5</v>
      </c>
      <c r="Q77" s="32">
        <v>15</v>
      </c>
      <c r="R77" s="29"/>
    </row>
    <row r="78" spans="1:18" ht="21" x14ac:dyDescent="0.35">
      <c r="A78" s="31" t="s">
        <v>152</v>
      </c>
      <c r="B78" s="31"/>
      <c r="C78" s="31"/>
      <c r="D78" s="31"/>
      <c r="E78" s="31">
        <v>25</v>
      </c>
      <c r="F78" s="31"/>
      <c r="G78" s="31"/>
      <c r="H78" s="31"/>
      <c r="I78" s="31">
        <v>40</v>
      </c>
      <c r="J78" s="31"/>
      <c r="K78" s="31"/>
      <c r="L78" s="31"/>
      <c r="M78" s="31"/>
      <c r="N78" s="31"/>
      <c r="O78" s="31"/>
      <c r="P78" s="31">
        <v>65</v>
      </c>
      <c r="Q78" s="32">
        <v>0</v>
      </c>
      <c r="R78" s="29"/>
    </row>
    <row r="79" spans="1:18" ht="21" x14ac:dyDescent="0.35">
      <c r="A79" s="31" t="s">
        <v>173</v>
      </c>
      <c r="B79" s="31">
        <v>45</v>
      </c>
      <c r="C79" s="31"/>
      <c r="D79" s="31"/>
      <c r="E79" s="31">
        <v>25</v>
      </c>
      <c r="F79" s="31">
        <v>35</v>
      </c>
      <c r="G79" s="31">
        <v>30</v>
      </c>
      <c r="H79" s="31"/>
      <c r="I79" s="31"/>
      <c r="J79" s="31"/>
      <c r="K79" s="31"/>
      <c r="L79" s="31"/>
      <c r="M79" s="31">
        <v>5</v>
      </c>
      <c r="N79" s="31">
        <v>8</v>
      </c>
      <c r="O79" s="31">
        <v>7</v>
      </c>
      <c r="P79" s="31">
        <v>105</v>
      </c>
      <c r="Q79" s="32">
        <v>35</v>
      </c>
      <c r="R79" s="29"/>
    </row>
    <row r="80" spans="1:18" ht="21" x14ac:dyDescent="0.35">
      <c r="A80" s="31" t="s">
        <v>110</v>
      </c>
      <c r="B80" s="31"/>
      <c r="C80" s="31"/>
      <c r="D80" s="31">
        <v>30</v>
      </c>
      <c r="E80" s="31">
        <v>3</v>
      </c>
      <c r="F80" s="31">
        <v>31</v>
      </c>
      <c r="G80" s="31"/>
      <c r="H80" s="31">
        <v>50</v>
      </c>
      <c r="I80" s="31"/>
      <c r="J80" s="31">
        <v>31</v>
      </c>
      <c r="K80" s="31">
        <v>20</v>
      </c>
      <c r="L80" s="31">
        <v>35</v>
      </c>
      <c r="M80" s="31"/>
      <c r="N80" s="31">
        <v>25</v>
      </c>
      <c r="O80" s="31">
        <v>21</v>
      </c>
      <c r="P80" s="31">
        <v>200</v>
      </c>
      <c r="Q80" s="32">
        <v>0</v>
      </c>
      <c r="R80" s="29"/>
    </row>
    <row r="81" spans="1:18" ht="21" x14ac:dyDescent="0.35">
      <c r="A81" s="31" t="s">
        <v>174</v>
      </c>
      <c r="B81" s="31">
        <v>5</v>
      </c>
      <c r="C81" s="31"/>
      <c r="D81" s="31"/>
      <c r="E81" s="31"/>
      <c r="F81" s="31"/>
      <c r="G81" s="31"/>
      <c r="H81" s="31"/>
      <c r="I81" s="31"/>
      <c r="J81" s="31"/>
      <c r="K81" s="31">
        <v>2</v>
      </c>
      <c r="L81" s="31"/>
      <c r="M81" s="31"/>
      <c r="N81" s="31"/>
      <c r="O81" s="31"/>
      <c r="P81" s="31">
        <v>7</v>
      </c>
      <c r="Q81" s="32">
        <v>0</v>
      </c>
      <c r="R81" s="29"/>
    </row>
    <row r="82" spans="1:18" ht="21" x14ac:dyDescent="0.35">
      <c r="A82" s="31" t="s">
        <v>175</v>
      </c>
      <c r="B82" s="31"/>
      <c r="C82" s="31"/>
      <c r="D82" s="31"/>
      <c r="E82" s="31"/>
      <c r="F82" s="31"/>
      <c r="G82" s="31"/>
      <c r="H82" s="31"/>
      <c r="I82" s="31"/>
      <c r="J82" s="31"/>
      <c r="K82" s="31"/>
      <c r="L82" s="31"/>
      <c r="M82" s="31"/>
      <c r="N82" s="31">
        <v>256</v>
      </c>
      <c r="O82" s="31">
        <v>218</v>
      </c>
      <c r="P82" s="31">
        <v>1561</v>
      </c>
      <c r="Q82" s="32">
        <v>0</v>
      </c>
      <c r="R82" s="29"/>
    </row>
    <row r="83" spans="1:18" ht="21" x14ac:dyDescent="0.35">
      <c r="A83" s="31" t="s">
        <v>176</v>
      </c>
      <c r="B83" s="31">
        <v>260</v>
      </c>
      <c r="C83" s="31">
        <v>30</v>
      </c>
      <c r="D83" s="31">
        <v>50</v>
      </c>
      <c r="E83" s="31"/>
      <c r="F83" s="31">
        <v>105</v>
      </c>
      <c r="G83" s="31">
        <v>30</v>
      </c>
      <c r="H83" s="31">
        <v>120</v>
      </c>
      <c r="I83" s="31">
        <v>100</v>
      </c>
      <c r="J83" s="31"/>
      <c r="K83" s="31">
        <v>30</v>
      </c>
      <c r="L83" s="31">
        <v>10</v>
      </c>
      <c r="M83" s="31"/>
      <c r="N83" s="31"/>
      <c r="O83" s="31"/>
      <c r="P83" s="31">
        <v>705</v>
      </c>
      <c r="Q83" s="32">
        <v>30</v>
      </c>
      <c r="R83" s="29"/>
    </row>
    <row r="84" spans="1:18" ht="21" x14ac:dyDescent="0.35">
      <c r="A84" s="31" t="s">
        <v>177</v>
      </c>
      <c r="B84" s="31">
        <v>26</v>
      </c>
      <c r="C84" s="31">
        <v>15</v>
      </c>
      <c r="D84" s="31">
        <v>15</v>
      </c>
      <c r="E84" s="31">
        <v>21</v>
      </c>
      <c r="F84" s="31">
        <v>18</v>
      </c>
      <c r="G84" s="31">
        <v>7</v>
      </c>
      <c r="H84" s="31">
        <v>15</v>
      </c>
      <c r="I84" s="31">
        <v>20</v>
      </c>
      <c r="J84" s="31">
        <v>28</v>
      </c>
      <c r="K84" s="31">
        <v>16</v>
      </c>
      <c r="L84" s="31">
        <v>30</v>
      </c>
      <c r="M84" s="31">
        <v>20</v>
      </c>
      <c r="N84" s="31"/>
      <c r="O84" s="31"/>
      <c r="P84" s="31">
        <v>204</v>
      </c>
      <c r="Q84" s="32">
        <v>27</v>
      </c>
      <c r="R84" s="29"/>
    </row>
    <row r="85" spans="1:18" ht="21" x14ac:dyDescent="0.35">
      <c r="A85" s="31" t="s">
        <v>163</v>
      </c>
      <c r="B85" s="31">
        <v>31</v>
      </c>
      <c r="C85" s="31">
        <v>22</v>
      </c>
      <c r="D85" s="31">
        <v>22</v>
      </c>
      <c r="E85" s="31">
        <v>40</v>
      </c>
      <c r="F85" s="31">
        <v>30</v>
      </c>
      <c r="G85" s="31">
        <v>15</v>
      </c>
      <c r="H85" s="31">
        <v>16</v>
      </c>
      <c r="I85" s="31">
        <v>77</v>
      </c>
      <c r="J85" s="31">
        <v>30</v>
      </c>
      <c r="K85" s="31">
        <v>10</v>
      </c>
      <c r="L85" s="31">
        <v>35</v>
      </c>
      <c r="M85" s="31">
        <v>15</v>
      </c>
      <c r="N85" s="31"/>
      <c r="O85" s="31"/>
      <c r="P85" s="31">
        <v>313</v>
      </c>
      <c r="Q85" s="32">
        <v>30</v>
      </c>
      <c r="R85" s="29"/>
    </row>
    <row r="86" spans="1:18" ht="21" x14ac:dyDescent="0.35">
      <c r="A86" s="31" t="s">
        <v>164</v>
      </c>
      <c r="B86" s="31"/>
      <c r="C86" s="31"/>
      <c r="D86" s="31"/>
      <c r="E86" s="31"/>
      <c r="F86" s="31">
        <v>30</v>
      </c>
      <c r="G86" s="31"/>
      <c r="H86" s="31">
        <v>30</v>
      </c>
      <c r="I86" s="31"/>
      <c r="J86" s="31"/>
      <c r="K86" s="31"/>
      <c r="L86" s="31">
        <v>80</v>
      </c>
      <c r="M86" s="31"/>
      <c r="N86" s="31"/>
      <c r="O86" s="31"/>
      <c r="P86" s="31">
        <v>140</v>
      </c>
      <c r="Q86" s="32">
        <v>0</v>
      </c>
      <c r="R86" s="29"/>
    </row>
    <row r="87" spans="1:18" ht="21" x14ac:dyDescent="0.35">
      <c r="A87" s="31" t="s">
        <v>178</v>
      </c>
      <c r="B87" s="31"/>
      <c r="C87" s="31"/>
      <c r="D87" s="31"/>
      <c r="E87" s="31"/>
      <c r="F87" s="31"/>
      <c r="G87" s="31"/>
      <c r="H87" s="31"/>
      <c r="I87" s="31"/>
      <c r="J87" s="31"/>
      <c r="K87" s="31">
        <v>10</v>
      </c>
      <c r="L87" s="31"/>
      <c r="M87" s="31"/>
      <c r="N87" s="31"/>
      <c r="O87" s="31"/>
      <c r="P87" s="31">
        <v>10</v>
      </c>
      <c r="Q87" s="32">
        <v>0</v>
      </c>
      <c r="R87" s="29"/>
    </row>
    <row r="88" spans="1:18" ht="21" x14ac:dyDescent="0.35">
      <c r="A88" s="31" t="s">
        <v>179</v>
      </c>
      <c r="B88" s="31">
        <v>4</v>
      </c>
      <c r="C88" s="31"/>
      <c r="D88" s="31"/>
      <c r="E88" s="31">
        <v>3</v>
      </c>
      <c r="F88" s="31">
        <v>3</v>
      </c>
      <c r="G88" s="31"/>
      <c r="H88" s="31"/>
      <c r="I88" s="31"/>
      <c r="J88" s="31">
        <v>1</v>
      </c>
      <c r="K88" s="31"/>
      <c r="L88" s="31">
        <v>3</v>
      </c>
      <c r="M88" s="31"/>
      <c r="N88" s="31"/>
      <c r="O88" s="31"/>
      <c r="P88" s="31">
        <v>14</v>
      </c>
      <c r="Q88" s="32">
        <v>0</v>
      </c>
      <c r="R88" s="29"/>
    </row>
    <row r="89" spans="1:18" ht="21" x14ac:dyDescent="0.35">
      <c r="A89" s="31" t="s">
        <v>256</v>
      </c>
      <c r="B89" s="31"/>
      <c r="C89" s="31"/>
      <c r="D89" s="31"/>
      <c r="E89" s="31">
        <v>20</v>
      </c>
      <c r="F89" s="31">
        <v>30</v>
      </c>
      <c r="G89" s="31"/>
      <c r="H89" s="31"/>
      <c r="I89" s="31"/>
      <c r="J89" s="31">
        <v>15</v>
      </c>
      <c r="K89" s="31"/>
      <c r="L89" s="31">
        <v>15</v>
      </c>
      <c r="M89" s="31"/>
      <c r="N89" s="31"/>
      <c r="O89" s="31"/>
      <c r="P89" s="31">
        <v>80</v>
      </c>
      <c r="Q89" s="32">
        <v>0</v>
      </c>
      <c r="R89" s="29"/>
    </row>
    <row r="90" spans="1:18" ht="21" x14ac:dyDescent="0.35">
      <c r="A90" s="31" t="s">
        <v>257</v>
      </c>
      <c r="B90" s="31">
        <v>35</v>
      </c>
      <c r="C90" s="31"/>
      <c r="D90" s="31"/>
      <c r="E90" s="31">
        <v>30</v>
      </c>
      <c r="F90" s="31"/>
      <c r="G90" s="31"/>
      <c r="H90" s="31"/>
      <c r="I90" s="31"/>
      <c r="J90" s="31">
        <v>15</v>
      </c>
      <c r="K90" s="31"/>
      <c r="L90" s="31">
        <v>15</v>
      </c>
      <c r="M90" s="31"/>
      <c r="N90" s="31"/>
      <c r="O90" s="31"/>
      <c r="P90" s="31">
        <v>95</v>
      </c>
      <c r="Q90" s="32">
        <v>0</v>
      </c>
      <c r="R90" s="29"/>
    </row>
    <row r="91" spans="1:18" ht="21" x14ac:dyDescent="0.35">
      <c r="A91" s="31" t="s">
        <v>118</v>
      </c>
      <c r="B91" s="31">
        <v>80</v>
      </c>
      <c r="C91" s="31">
        <v>220</v>
      </c>
      <c r="D91" s="31">
        <v>320</v>
      </c>
      <c r="E91" s="31">
        <v>220</v>
      </c>
      <c r="F91" s="31">
        <v>60</v>
      </c>
      <c r="G91" s="31">
        <v>80</v>
      </c>
      <c r="H91" s="31">
        <v>60</v>
      </c>
      <c r="I91" s="31">
        <v>180</v>
      </c>
      <c r="J91" s="31">
        <v>280</v>
      </c>
      <c r="K91" s="31">
        <v>80</v>
      </c>
      <c r="L91" s="31">
        <v>80</v>
      </c>
      <c r="M91" s="31">
        <v>230</v>
      </c>
      <c r="N91" s="31">
        <v>186</v>
      </c>
      <c r="O91" s="31">
        <v>158</v>
      </c>
      <c r="P91" s="31">
        <v>1580</v>
      </c>
      <c r="Q91" s="32">
        <v>310</v>
      </c>
      <c r="R91" s="29"/>
    </row>
    <row r="92" spans="1:18" ht="21" x14ac:dyDescent="0.35">
      <c r="A92" s="31" t="s">
        <v>180</v>
      </c>
      <c r="B92" s="31"/>
      <c r="C92" s="31"/>
      <c r="D92" s="31"/>
      <c r="E92" s="31"/>
      <c r="F92" s="31"/>
      <c r="G92" s="31"/>
      <c r="H92" s="31"/>
      <c r="I92" s="31"/>
      <c r="J92" s="31"/>
      <c r="K92" s="31"/>
      <c r="L92" s="31"/>
      <c r="M92" s="31"/>
      <c r="N92" s="31">
        <v>108</v>
      </c>
      <c r="O92" s="31">
        <v>92</v>
      </c>
      <c r="P92" s="31">
        <v>800</v>
      </c>
      <c r="Q92" s="32">
        <v>0</v>
      </c>
      <c r="R92" s="29"/>
    </row>
    <row r="93" spans="1:18" ht="21" x14ac:dyDescent="0.35">
      <c r="A93" s="31" t="s">
        <v>161</v>
      </c>
      <c r="B93" s="31"/>
      <c r="C93" s="31">
        <v>15</v>
      </c>
      <c r="D93" s="31"/>
      <c r="E93" s="31">
        <v>15</v>
      </c>
      <c r="F93" s="31"/>
      <c r="G93" s="31"/>
      <c r="H93" s="31"/>
      <c r="I93" s="31">
        <v>10</v>
      </c>
      <c r="J93" s="31"/>
      <c r="K93" s="31">
        <v>10</v>
      </c>
      <c r="L93" s="31">
        <v>60</v>
      </c>
      <c r="M93" s="31"/>
      <c r="N93" s="31"/>
      <c r="O93" s="31"/>
      <c r="P93" s="31">
        <v>110</v>
      </c>
      <c r="Q93" s="32">
        <v>0</v>
      </c>
      <c r="R93" s="29"/>
    </row>
    <row r="94" spans="1:18" ht="21" x14ac:dyDescent="0.35">
      <c r="A94" s="31" t="s">
        <v>158</v>
      </c>
      <c r="B94" s="31"/>
      <c r="C94" s="31"/>
      <c r="D94" s="31"/>
      <c r="E94" s="31"/>
      <c r="F94" s="31">
        <v>90</v>
      </c>
      <c r="G94" s="31"/>
      <c r="H94" s="31"/>
      <c r="I94" s="31"/>
      <c r="J94" s="31">
        <v>90</v>
      </c>
      <c r="K94" s="31"/>
      <c r="L94" s="31"/>
      <c r="M94" s="31"/>
      <c r="N94" s="31"/>
      <c r="O94" s="31"/>
      <c r="P94" s="31">
        <v>180</v>
      </c>
      <c r="Q94" s="32">
        <v>0</v>
      </c>
      <c r="R94" s="29"/>
    </row>
    <row r="95" spans="1:18" ht="21" x14ac:dyDescent="0.35">
      <c r="A95" s="31" t="s">
        <v>157</v>
      </c>
      <c r="B95" s="31"/>
      <c r="C95" s="31">
        <v>80</v>
      </c>
      <c r="D95" s="31"/>
      <c r="E95" s="31"/>
      <c r="F95" s="31"/>
      <c r="G95" s="31">
        <v>80</v>
      </c>
      <c r="H95" s="31"/>
      <c r="I95" s="31"/>
      <c r="J95" s="31"/>
      <c r="K95" s="31">
        <v>90</v>
      </c>
      <c r="L95" s="31"/>
      <c r="M95" s="31"/>
      <c r="N95" s="31"/>
      <c r="O95" s="31"/>
      <c r="P95" s="31">
        <v>170</v>
      </c>
      <c r="Q95" s="32">
        <v>80</v>
      </c>
      <c r="R95" s="29"/>
    </row>
    <row r="96" spans="1:18" ht="21" x14ac:dyDescent="0.35">
      <c r="A96" s="31" t="s">
        <v>160</v>
      </c>
      <c r="B96" s="31"/>
      <c r="C96" s="31"/>
      <c r="D96" s="31">
        <v>80</v>
      </c>
      <c r="E96" s="31"/>
      <c r="F96" s="31"/>
      <c r="G96" s="31"/>
      <c r="H96" s="31"/>
      <c r="I96" s="31"/>
      <c r="J96" s="31"/>
      <c r="K96" s="31"/>
      <c r="L96" s="31">
        <v>90</v>
      </c>
      <c r="M96" s="31"/>
      <c r="N96" s="31"/>
      <c r="O96" s="31"/>
      <c r="P96" s="31">
        <v>170</v>
      </c>
      <c r="Q96" s="32">
        <v>0</v>
      </c>
      <c r="R96" s="29"/>
    </row>
    <row r="97" spans="1:18" ht="21" x14ac:dyDescent="0.35">
      <c r="A97" s="31" t="s">
        <v>159</v>
      </c>
      <c r="B97" s="31"/>
      <c r="C97" s="31"/>
      <c r="D97" s="31"/>
      <c r="E97" s="31">
        <v>90</v>
      </c>
      <c r="F97" s="31"/>
      <c r="G97" s="31"/>
      <c r="H97" s="31"/>
      <c r="I97" s="31">
        <v>80</v>
      </c>
      <c r="J97" s="31"/>
      <c r="K97" s="31"/>
      <c r="L97" s="31"/>
      <c r="M97" s="31">
        <v>80</v>
      </c>
      <c r="N97" s="31"/>
      <c r="O97" s="31"/>
      <c r="P97" s="31">
        <v>170</v>
      </c>
      <c r="Q97" s="32">
        <v>80</v>
      </c>
      <c r="R97" s="29"/>
    </row>
    <row r="98" spans="1:18" ht="21" x14ac:dyDescent="0.35">
      <c r="A98" s="31" t="s">
        <v>258</v>
      </c>
      <c r="B98" s="31">
        <v>10</v>
      </c>
      <c r="C98" s="31"/>
      <c r="D98" s="31"/>
      <c r="E98" s="31"/>
      <c r="F98" s="31"/>
      <c r="G98" s="31"/>
      <c r="H98" s="31">
        <v>10</v>
      </c>
      <c r="I98" s="31"/>
      <c r="J98" s="31"/>
      <c r="K98" s="31"/>
      <c r="L98" s="31"/>
      <c r="M98" s="31"/>
      <c r="N98" s="31"/>
      <c r="O98" s="31"/>
      <c r="P98" s="31">
        <v>20</v>
      </c>
      <c r="Q98" s="32"/>
      <c r="R98" s="29"/>
    </row>
    <row r="99" spans="1:18" ht="21" x14ac:dyDescent="0.35">
      <c r="A99" s="31" t="s">
        <v>89</v>
      </c>
      <c r="B99" s="31">
        <v>125</v>
      </c>
      <c r="C99" s="31">
        <v>125</v>
      </c>
      <c r="D99" s="31">
        <v>125</v>
      </c>
      <c r="E99" s="31">
        <v>125</v>
      </c>
      <c r="F99" s="31">
        <v>125</v>
      </c>
      <c r="G99" s="31">
        <v>125</v>
      </c>
      <c r="H99" s="31">
        <v>125</v>
      </c>
      <c r="I99" s="31">
        <v>125</v>
      </c>
      <c r="J99" s="31">
        <v>125</v>
      </c>
      <c r="K99" s="31">
        <v>125</v>
      </c>
      <c r="L99" s="31">
        <v>125</v>
      </c>
      <c r="M99" s="31">
        <v>125</v>
      </c>
      <c r="N99" s="31">
        <v>100</v>
      </c>
      <c r="O99" s="31">
        <v>85</v>
      </c>
      <c r="P99" s="31">
        <v>1250</v>
      </c>
      <c r="Q99" s="32">
        <v>250</v>
      </c>
      <c r="R99" s="29"/>
    </row>
    <row r="100" spans="1:18" ht="21" x14ac:dyDescent="0.35">
      <c r="A100" s="31" t="s">
        <v>181</v>
      </c>
      <c r="B100" s="31"/>
      <c r="C100" s="31"/>
      <c r="D100" s="31"/>
      <c r="E100" s="31"/>
      <c r="F100" s="31"/>
      <c r="G100" s="31"/>
      <c r="H100" s="31"/>
      <c r="I100" s="31"/>
      <c r="J100" s="31"/>
      <c r="K100" s="31"/>
      <c r="L100" s="31"/>
      <c r="M100" s="31"/>
      <c r="N100" s="31">
        <v>9</v>
      </c>
      <c r="O100" s="31">
        <v>8</v>
      </c>
      <c r="P100" s="31">
        <v>95</v>
      </c>
      <c r="Q100" s="32">
        <v>0</v>
      </c>
      <c r="R100" s="29"/>
    </row>
    <row r="101" spans="1:18" ht="21" x14ac:dyDescent="0.35">
      <c r="A101" s="31" t="s">
        <v>259</v>
      </c>
      <c r="B101" s="31">
        <v>8</v>
      </c>
      <c r="C101" s="31">
        <v>8</v>
      </c>
      <c r="D101" s="31">
        <v>8</v>
      </c>
      <c r="E101" s="31">
        <v>8</v>
      </c>
      <c r="F101" s="31">
        <v>8</v>
      </c>
      <c r="G101" s="31">
        <v>8</v>
      </c>
      <c r="H101" s="31">
        <v>8</v>
      </c>
      <c r="I101" s="31">
        <v>8</v>
      </c>
      <c r="J101" s="31">
        <v>8</v>
      </c>
      <c r="K101" s="31">
        <v>8</v>
      </c>
      <c r="L101" s="31">
        <v>8</v>
      </c>
      <c r="M101" s="31">
        <v>8</v>
      </c>
      <c r="N101" s="31"/>
      <c r="O101" s="31"/>
      <c r="P101" s="31">
        <v>80</v>
      </c>
      <c r="Q101" s="32">
        <v>16</v>
      </c>
      <c r="R101" s="29"/>
    </row>
    <row r="102" spans="1:18" ht="21" x14ac:dyDescent="0.35">
      <c r="A102" s="31" t="s">
        <v>156</v>
      </c>
      <c r="B102" s="31"/>
      <c r="C102" s="31"/>
      <c r="D102" s="31"/>
      <c r="E102" s="31"/>
      <c r="F102" s="31"/>
      <c r="G102" s="31"/>
      <c r="H102" s="31"/>
      <c r="I102" s="31">
        <v>5</v>
      </c>
      <c r="J102" s="31"/>
      <c r="K102" s="31"/>
      <c r="L102" s="31"/>
      <c r="M102" s="31"/>
      <c r="N102" s="31"/>
      <c r="O102" s="31"/>
      <c r="P102" s="31">
        <v>5</v>
      </c>
      <c r="Q102" s="32">
        <v>0</v>
      </c>
      <c r="R102" s="29"/>
    </row>
    <row r="103" spans="1:18" ht="21" x14ac:dyDescent="0.35">
      <c r="A103" s="31" t="s">
        <v>162</v>
      </c>
      <c r="B103" s="31"/>
      <c r="C103" s="31"/>
      <c r="D103" s="31"/>
      <c r="E103" s="31"/>
      <c r="F103" s="31"/>
      <c r="G103" s="31"/>
      <c r="H103" s="31"/>
      <c r="I103" s="31">
        <v>5</v>
      </c>
      <c r="J103" s="31"/>
      <c r="K103" s="31"/>
      <c r="L103" s="31"/>
      <c r="M103" s="31"/>
      <c r="N103" s="31"/>
      <c r="O103" s="31"/>
      <c r="P103" s="31">
        <v>5</v>
      </c>
      <c r="Q103" s="32">
        <v>0</v>
      </c>
      <c r="R103" s="29"/>
    </row>
    <row r="104" spans="1:18" ht="21" x14ac:dyDescent="0.35">
      <c r="A104" s="31" t="s">
        <v>263</v>
      </c>
      <c r="B104" s="31"/>
      <c r="C104" s="31"/>
      <c r="D104" s="31"/>
      <c r="E104" s="31"/>
      <c r="F104" s="31"/>
      <c r="G104" s="31"/>
      <c r="H104" s="31"/>
      <c r="I104" s="31">
        <v>5</v>
      </c>
      <c r="J104" s="31"/>
      <c r="K104" s="31"/>
      <c r="L104" s="31"/>
      <c r="M104" s="31"/>
      <c r="N104" s="31"/>
      <c r="O104" s="31"/>
      <c r="P104" s="31">
        <v>5</v>
      </c>
      <c r="Q104" s="32"/>
      <c r="R104" s="29"/>
    </row>
    <row r="105" spans="1:18" ht="21" x14ac:dyDescent="0.35">
      <c r="A105" s="31" t="s">
        <v>165</v>
      </c>
      <c r="B105" s="31"/>
      <c r="C105" s="31">
        <v>0</v>
      </c>
      <c r="D105" s="31">
        <v>0</v>
      </c>
      <c r="E105" s="31"/>
      <c r="F105" s="31"/>
      <c r="G105" s="31"/>
      <c r="H105" s="31"/>
      <c r="I105" s="31">
        <v>0</v>
      </c>
      <c r="J105" s="31"/>
      <c r="K105" s="31">
        <v>0</v>
      </c>
      <c r="L105" s="31"/>
      <c r="M105" s="31"/>
      <c r="N105" s="31">
        <v>1</v>
      </c>
      <c r="O105" s="31">
        <v>0.8</v>
      </c>
      <c r="P105" s="31">
        <v>0.8</v>
      </c>
      <c r="Q105" s="32">
        <v>0</v>
      </c>
      <c r="R105" s="29"/>
    </row>
    <row r="106" spans="1:18" ht="21" x14ac:dyDescent="0.35">
      <c r="A106" s="31" t="s">
        <v>167</v>
      </c>
      <c r="B106" s="31"/>
      <c r="C106" s="31">
        <v>0.11</v>
      </c>
      <c r="D106" s="31">
        <v>0.11</v>
      </c>
      <c r="E106" s="31">
        <v>0.11</v>
      </c>
      <c r="F106" s="31">
        <v>0.11</v>
      </c>
      <c r="G106" s="31">
        <v>0.11</v>
      </c>
      <c r="H106" s="31"/>
      <c r="I106" s="31"/>
      <c r="J106" s="31">
        <v>0.11</v>
      </c>
      <c r="K106" s="31">
        <v>0.11</v>
      </c>
      <c r="L106" s="31">
        <v>0.11</v>
      </c>
      <c r="M106" s="31">
        <v>0.11</v>
      </c>
      <c r="N106" s="31">
        <v>1</v>
      </c>
      <c r="O106" s="31">
        <v>0.8</v>
      </c>
      <c r="P106" s="31">
        <v>0.8</v>
      </c>
      <c r="Q106" s="32">
        <v>0</v>
      </c>
      <c r="R106" s="29"/>
    </row>
    <row r="107" spans="1:18" ht="21" x14ac:dyDescent="0.35">
      <c r="A107" s="31" t="s">
        <v>182</v>
      </c>
      <c r="B107" s="31">
        <v>0.11</v>
      </c>
      <c r="C107" s="31"/>
      <c r="D107" s="31"/>
      <c r="E107" s="31">
        <v>0.11</v>
      </c>
      <c r="F107" s="31">
        <v>0.11</v>
      </c>
      <c r="G107" s="31">
        <v>0.11</v>
      </c>
      <c r="H107" s="31">
        <v>0.11</v>
      </c>
      <c r="I107" s="31">
        <v>0.11</v>
      </c>
      <c r="J107" s="31">
        <v>0.11</v>
      </c>
      <c r="K107" s="31"/>
      <c r="L107" s="31">
        <v>0.11</v>
      </c>
      <c r="M107" s="31">
        <v>0.11</v>
      </c>
      <c r="N107" s="31">
        <v>1</v>
      </c>
      <c r="O107" s="31">
        <v>0.8</v>
      </c>
      <c r="P107" s="31">
        <v>0.8</v>
      </c>
      <c r="Q107" s="32">
        <v>0</v>
      </c>
      <c r="R107" s="29"/>
    </row>
    <row r="108" spans="1:18" ht="21" x14ac:dyDescent="0.35">
      <c r="A108" s="31" t="s">
        <v>183</v>
      </c>
      <c r="B108" s="31"/>
      <c r="C108" s="31"/>
      <c r="D108" s="31"/>
      <c r="E108" s="31"/>
      <c r="F108" s="31"/>
      <c r="G108" s="31"/>
      <c r="H108" s="31"/>
      <c r="I108" s="31"/>
      <c r="J108" s="31"/>
      <c r="K108" s="31"/>
      <c r="L108" s="31"/>
      <c r="M108" s="31"/>
      <c r="N108" s="31">
        <v>7</v>
      </c>
      <c r="O108" s="31">
        <v>6</v>
      </c>
      <c r="P108" s="31">
        <v>60</v>
      </c>
      <c r="Q108" s="32">
        <v>0</v>
      </c>
      <c r="R108" s="29"/>
    </row>
    <row r="109" spans="1:18" ht="21" x14ac:dyDescent="0.35">
      <c r="A109" s="31" t="s">
        <v>153</v>
      </c>
      <c r="B109" s="31"/>
      <c r="C109" s="31"/>
      <c r="D109" s="31">
        <v>15</v>
      </c>
      <c r="E109" s="31"/>
      <c r="F109" s="31"/>
      <c r="G109" s="31">
        <v>15</v>
      </c>
      <c r="H109" s="31"/>
      <c r="I109" s="31"/>
      <c r="J109" s="31"/>
      <c r="K109" s="31">
        <v>15</v>
      </c>
      <c r="L109" s="31"/>
      <c r="M109" s="31"/>
      <c r="N109" s="31"/>
      <c r="O109" s="31"/>
      <c r="P109" s="31">
        <v>30</v>
      </c>
      <c r="Q109" s="32">
        <v>15</v>
      </c>
      <c r="R109" s="29"/>
    </row>
    <row r="110" spans="1:18" ht="21" x14ac:dyDescent="0.35">
      <c r="A110" s="31" t="s">
        <v>154</v>
      </c>
      <c r="B110" s="31"/>
      <c r="C110" s="31"/>
      <c r="D110" s="31"/>
      <c r="E110" s="31"/>
      <c r="F110" s="31"/>
      <c r="G110" s="31"/>
      <c r="H110" s="31">
        <v>15</v>
      </c>
      <c r="I110" s="31"/>
      <c r="J110" s="31">
        <v>15</v>
      </c>
      <c r="K110" s="31"/>
      <c r="L110" s="31"/>
      <c r="M110" s="31">
        <v>15</v>
      </c>
      <c r="N110" s="31"/>
      <c r="O110" s="31"/>
      <c r="P110" s="31">
        <v>30</v>
      </c>
      <c r="Q110" s="32">
        <v>15</v>
      </c>
      <c r="R110" s="29"/>
    </row>
    <row r="111" spans="1:18" ht="21" x14ac:dyDescent="0.35">
      <c r="A111" s="31" t="s">
        <v>184</v>
      </c>
      <c r="B111" s="31">
        <v>31</v>
      </c>
      <c r="C111" s="31">
        <v>29</v>
      </c>
      <c r="D111" s="31">
        <v>31</v>
      </c>
      <c r="E111" s="31">
        <v>28</v>
      </c>
      <c r="F111" s="31">
        <v>29</v>
      </c>
      <c r="G111" s="31">
        <v>39</v>
      </c>
      <c r="H111" s="31">
        <v>26</v>
      </c>
      <c r="I111" s="31">
        <v>34</v>
      </c>
      <c r="J111" s="31">
        <v>35</v>
      </c>
      <c r="K111" s="31">
        <v>34</v>
      </c>
      <c r="L111" s="31">
        <v>33</v>
      </c>
      <c r="M111" s="31">
        <v>44</v>
      </c>
      <c r="N111" s="31">
        <v>37</v>
      </c>
      <c r="O111" s="31">
        <v>31</v>
      </c>
      <c r="P111" s="31">
        <v>310</v>
      </c>
      <c r="Q111" s="32">
        <v>83</v>
      </c>
      <c r="R111" s="29"/>
    </row>
    <row r="112" spans="1:18" ht="21" x14ac:dyDescent="0.35">
      <c r="A112" s="31" t="s">
        <v>124</v>
      </c>
      <c r="B112" s="31"/>
      <c r="C112" s="31"/>
      <c r="D112" s="31">
        <v>80</v>
      </c>
      <c r="E112" s="31"/>
      <c r="F112" s="31"/>
      <c r="G112" s="31"/>
      <c r="H112" s="31"/>
      <c r="I112" s="31"/>
      <c r="J112" s="31">
        <v>80</v>
      </c>
      <c r="K112" s="31"/>
      <c r="L112" s="31">
        <v>70</v>
      </c>
      <c r="M112" s="31"/>
      <c r="N112" s="31">
        <v>34</v>
      </c>
      <c r="O112" s="31">
        <v>29</v>
      </c>
      <c r="P112" s="31">
        <v>230</v>
      </c>
      <c r="Q112" s="32">
        <v>0</v>
      </c>
      <c r="R112" s="29"/>
    </row>
    <row r="113" spans="1:18" ht="21" x14ac:dyDescent="0.35">
      <c r="A113" s="31" t="s">
        <v>260</v>
      </c>
      <c r="B113" s="31">
        <v>25</v>
      </c>
      <c r="C113" s="31"/>
      <c r="D113" s="31"/>
      <c r="E113" s="31"/>
      <c r="F113" s="31"/>
      <c r="G113" s="31"/>
      <c r="H113" s="31"/>
      <c r="I113" s="31"/>
      <c r="J113" s="31"/>
      <c r="K113" s="31"/>
      <c r="L113" s="31"/>
      <c r="M113" s="31"/>
      <c r="N113" s="31"/>
      <c r="O113" s="31"/>
      <c r="P113" s="31">
        <v>25</v>
      </c>
      <c r="Q113" s="32">
        <v>0</v>
      </c>
      <c r="R113" s="29"/>
    </row>
    <row r="114" spans="1:18" ht="21" x14ac:dyDescent="0.35">
      <c r="A114" s="31" t="s">
        <v>141</v>
      </c>
      <c r="B114" s="31">
        <v>5</v>
      </c>
      <c r="C114" s="31">
        <v>6</v>
      </c>
      <c r="D114" s="31">
        <v>7</v>
      </c>
      <c r="E114" s="31">
        <v>5</v>
      </c>
      <c r="F114" s="31">
        <v>4</v>
      </c>
      <c r="G114" s="31">
        <v>5</v>
      </c>
      <c r="H114" s="31">
        <v>8</v>
      </c>
      <c r="I114" s="31">
        <v>7</v>
      </c>
      <c r="J114" s="31">
        <v>7</v>
      </c>
      <c r="K114" s="31">
        <v>8</v>
      </c>
      <c r="L114" s="31">
        <v>8</v>
      </c>
      <c r="M114" s="31">
        <v>2</v>
      </c>
      <c r="N114" s="31">
        <v>9</v>
      </c>
      <c r="O114" s="31">
        <v>8</v>
      </c>
      <c r="P114" s="31">
        <v>65</v>
      </c>
      <c r="Q114" s="32">
        <v>7</v>
      </c>
      <c r="R114" s="29"/>
    </row>
    <row r="115" spans="1:18" ht="21" x14ac:dyDescent="0.35">
      <c r="A115" s="31" t="s">
        <v>144</v>
      </c>
      <c r="B115" s="31">
        <v>4</v>
      </c>
      <c r="C115" s="31">
        <v>40</v>
      </c>
      <c r="D115" s="31">
        <v>12</v>
      </c>
      <c r="E115" s="31">
        <v>8</v>
      </c>
      <c r="F115" s="31">
        <v>44</v>
      </c>
      <c r="G115" s="31">
        <v>45</v>
      </c>
      <c r="H115" s="31">
        <v>8</v>
      </c>
      <c r="I115" s="31"/>
      <c r="J115" s="31">
        <v>8</v>
      </c>
      <c r="K115" s="31">
        <v>48</v>
      </c>
      <c r="L115" s="31">
        <v>4</v>
      </c>
      <c r="M115" s="31">
        <v>4</v>
      </c>
      <c r="N115" s="31" t="s">
        <v>264</v>
      </c>
      <c r="O115" s="31">
        <v>17</v>
      </c>
      <c r="P115" s="31">
        <v>176</v>
      </c>
      <c r="Q115" s="32">
        <v>49</v>
      </c>
      <c r="R115" s="29"/>
    </row>
    <row r="116" spans="1:18" ht="21" x14ac:dyDescent="0.35">
      <c r="A116" s="31" t="s">
        <v>166</v>
      </c>
      <c r="B116" s="31"/>
      <c r="C116" s="31"/>
      <c r="D116" s="31"/>
      <c r="E116" s="31"/>
      <c r="F116" s="31"/>
      <c r="G116" s="31"/>
      <c r="H116" s="31"/>
      <c r="I116" s="31"/>
      <c r="J116" s="31"/>
      <c r="K116" s="31"/>
      <c r="L116" s="31"/>
      <c r="M116" s="31"/>
      <c r="N116" s="31">
        <v>0.4</v>
      </c>
      <c r="O116" s="31">
        <v>0.3</v>
      </c>
      <c r="P116" s="31">
        <v>0</v>
      </c>
      <c r="Q116" s="32">
        <v>0</v>
      </c>
      <c r="R116" s="29"/>
    </row>
    <row r="117" spans="1:18" ht="21" x14ac:dyDescent="0.35">
      <c r="A117" s="31" t="s">
        <v>185</v>
      </c>
      <c r="B117" s="31"/>
      <c r="C117" s="31"/>
      <c r="D117" s="31"/>
      <c r="E117" s="31"/>
      <c r="F117" s="31"/>
      <c r="G117" s="31"/>
      <c r="H117" s="31"/>
      <c r="I117" s="31"/>
      <c r="J117" s="31"/>
      <c r="K117" s="31"/>
      <c r="L117" s="31"/>
      <c r="M117" s="31"/>
      <c r="N117" s="31"/>
      <c r="O117" s="31"/>
      <c r="P117" s="31">
        <v>0</v>
      </c>
      <c r="Q117" s="32">
        <v>0</v>
      </c>
      <c r="R117" s="29"/>
    </row>
    <row r="118" spans="1:18" ht="21" x14ac:dyDescent="0.35">
      <c r="A118" s="31" t="s">
        <v>142</v>
      </c>
      <c r="B118" s="31">
        <v>140</v>
      </c>
      <c r="C118" s="31">
        <v>330</v>
      </c>
      <c r="D118" s="31">
        <v>390</v>
      </c>
      <c r="E118" s="31">
        <v>340</v>
      </c>
      <c r="F118" s="31">
        <v>270</v>
      </c>
      <c r="G118" s="31">
        <v>415</v>
      </c>
      <c r="H118" s="31">
        <v>130</v>
      </c>
      <c r="I118" s="31">
        <v>270</v>
      </c>
      <c r="J118" s="31">
        <v>370</v>
      </c>
      <c r="K118" s="31">
        <v>310</v>
      </c>
      <c r="L118" s="31">
        <v>340</v>
      </c>
      <c r="M118" s="31">
        <v>430</v>
      </c>
      <c r="N118" s="31">
        <v>390</v>
      </c>
      <c r="O118" s="31">
        <v>331</v>
      </c>
      <c r="P118" s="31">
        <v>2890</v>
      </c>
      <c r="Q118" s="32">
        <v>845</v>
      </c>
      <c r="R118" s="29"/>
    </row>
    <row r="119" spans="1:18" ht="21" x14ac:dyDescent="0.35">
      <c r="A119" s="31" t="s">
        <v>140</v>
      </c>
      <c r="B119" s="31">
        <v>17</v>
      </c>
      <c r="C119" s="31">
        <v>13</v>
      </c>
      <c r="D119" s="31">
        <v>16</v>
      </c>
      <c r="E119" s="31">
        <v>18</v>
      </c>
      <c r="F119" s="31">
        <v>16</v>
      </c>
      <c r="G119" s="31">
        <v>17</v>
      </c>
      <c r="H119" s="31">
        <v>16</v>
      </c>
      <c r="I119" s="31">
        <v>18</v>
      </c>
      <c r="J119" s="31">
        <v>16</v>
      </c>
      <c r="K119" s="31">
        <v>18</v>
      </c>
      <c r="L119" s="31">
        <v>17</v>
      </c>
      <c r="M119" s="31">
        <v>21</v>
      </c>
      <c r="N119" s="31">
        <v>18</v>
      </c>
      <c r="O119" s="31">
        <v>15</v>
      </c>
      <c r="P119" s="31">
        <v>165</v>
      </c>
      <c r="Q119" s="32">
        <v>38</v>
      </c>
      <c r="R119" s="29"/>
    </row>
    <row r="120" spans="1:18" ht="21" x14ac:dyDescent="0.35">
      <c r="A120" s="31" t="s">
        <v>120</v>
      </c>
      <c r="B120" s="31">
        <v>5</v>
      </c>
      <c r="C120" s="31">
        <v>5</v>
      </c>
      <c r="D120" s="31">
        <v>5</v>
      </c>
      <c r="E120" s="31">
        <v>10</v>
      </c>
      <c r="F120" s="31">
        <v>5</v>
      </c>
      <c r="G120" s="31"/>
      <c r="H120" s="31">
        <v>5</v>
      </c>
      <c r="I120" s="31">
        <v>5</v>
      </c>
      <c r="J120" s="31"/>
      <c r="K120" s="31">
        <v>5</v>
      </c>
      <c r="L120" s="31">
        <v>5</v>
      </c>
      <c r="M120" s="31"/>
      <c r="N120" s="31">
        <v>9</v>
      </c>
      <c r="O120" s="31">
        <v>8</v>
      </c>
      <c r="P120" s="31">
        <v>50</v>
      </c>
      <c r="Q120" s="32"/>
      <c r="R120" s="29"/>
    </row>
    <row r="121" spans="1:18" ht="21" x14ac:dyDescent="0.35">
      <c r="A121" s="31" t="s">
        <v>249</v>
      </c>
      <c r="B121" s="31"/>
      <c r="C121" s="31">
        <v>5</v>
      </c>
      <c r="D121" s="31">
        <v>5</v>
      </c>
      <c r="E121" s="31">
        <v>5</v>
      </c>
      <c r="F121" s="31"/>
      <c r="G121" s="31"/>
      <c r="H121" s="31"/>
      <c r="I121" s="31">
        <v>5</v>
      </c>
      <c r="J121" s="31">
        <v>5</v>
      </c>
      <c r="K121" s="31">
        <v>5</v>
      </c>
      <c r="L121" s="31"/>
      <c r="M121" s="31"/>
      <c r="N121" s="31">
        <v>4</v>
      </c>
      <c r="O121" s="31">
        <v>3</v>
      </c>
      <c r="P121" s="31">
        <v>30</v>
      </c>
      <c r="Q121" s="32"/>
      <c r="R121" s="29"/>
    </row>
    <row r="122" spans="1:18" ht="21" x14ac:dyDescent="0.35">
      <c r="A122" s="31" t="s">
        <v>262</v>
      </c>
      <c r="B122" s="31"/>
      <c r="C122" s="31">
        <v>100</v>
      </c>
      <c r="D122" s="31"/>
      <c r="E122" s="31"/>
      <c r="F122" s="31"/>
      <c r="G122" s="31"/>
      <c r="H122" s="31"/>
      <c r="I122" s="31"/>
      <c r="J122" s="31"/>
      <c r="K122" s="31"/>
      <c r="L122" s="31"/>
      <c r="M122" s="31"/>
      <c r="N122" s="31">
        <v>30</v>
      </c>
      <c r="O122" s="31">
        <v>25</v>
      </c>
      <c r="P122" s="31">
        <v>100</v>
      </c>
      <c r="Q122" s="32">
        <v>0</v>
      </c>
      <c r="R122" s="29"/>
    </row>
    <row r="123" spans="1:18" ht="21" x14ac:dyDescent="0.35">
      <c r="A123" s="31" t="s">
        <v>265</v>
      </c>
      <c r="B123" s="31">
        <v>80</v>
      </c>
      <c r="C123" s="31"/>
      <c r="D123" s="31"/>
      <c r="E123" s="31"/>
      <c r="F123" s="31"/>
      <c r="G123" s="31"/>
      <c r="H123" s="31"/>
      <c r="I123" s="31"/>
      <c r="J123" s="31"/>
      <c r="K123" s="31">
        <v>100</v>
      </c>
      <c r="L123" s="31"/>
      <c r="M123" s="31"/>
      <c r="N123" s="31"/>
      <c r="O123" s="31"/>
      <c r="P123" s="31">
        <v>180</v>
      </c>
      <c r="Q123" s="32">
        <v>0</v>
      </c>
      <c r="R123" s="29"/>
    </row>
    <row r="124" spans="1:18" ht="21" x14ac:dyDescent="0.35">
      <c r="A124" s="31" t="s">
        <v>186</v>
      </c>
      <c r="B124" s="31"/>
      <c r="C124" s="31">
        <v>30</v>
      </c>
      <c r="D124" s="31"/>
      <c r="E124" s="31">
        <v>30</v>
      </c>
      <c r="F124" s="31">
        <v>30</v>
      </c>
      <c r="G124" s="31">
        <v>30</v>
      </c>
      <c r="H124" s="31">
        <v>30</v>
      </c>
      <c r="I124" s="31">
        <v>30</v>
      </c>
      <c r="J124" s="31"/>
      <c r="K124" s="31">
        <v>30</v>
      </c>
      <c r="L124" s="31">
        <v>30</v>
      </c>
      <c r="M124" s="31">
        <v>30</v>
      </c>
      <c r="N124" s="31">
        <v>68</v>
      </c>
      <c r="O124" s="31">
        <v>58</v>
      </c>
      <c r="P124" s="31">
        <v>210</v>
      </c>
      <c r="Q124" s="32">
        <v>60</v>
      </c>
      <c r="R124" s="29"/>
    </row>
    <row r="125" spans="1:18" ht="21" x14ac:dyDescent="0.35">
      <c r="A125" s="31" t="s">
        <v>187</v>
      </c>
      <c r="B125" s="31">
        <v>48</v>
      </c>
      <c r="C125" s="31">
        <v>70</v>
      </c>
      <c r="D125" s="31">
        <v>49</v>
      </c>
      <c r="E125" s="31">
        <v>63</v>
      </c>
      <c r="F125" s="31">
        <v>63</v>
      </c>
      <c r="G125" s="31">
        <v>61</v>
      </c>
      <c r="H125" s="31">
        <v>47</v>
      </c>
      <c r="I125" s="31">
        <v>60</v>
      </c>
      <c r="J125" s="31">
        <v>63</v>
      </c>
      <c r="K125" s="31"/>
      <c r="L125" s="31">
        <v>62</v>
      </c>
      <c r="M125" s="31">
        <v>61</v>
      </c>
      <c r="N125" s="31">
        <v>55</v>
      </c>
      <c r="O125" s="31">
        <v>47</v>
      </c>
      <c r="P125" s="31">
        <v>525</v>
      </c>
      <c r="Q125" s="32">
        <v>122</v>
      </c>
      <c r="R125" s="29"/>
    </row>
    <row r="126" spans="1:18" x14ac:dyDescent="0.25">
      <c r="A126" s="30" t="s">
        <v>188</v>
      </c>
      <c r="B126" s="30">
        <v>4</v>
      </c>
      <c r="C126" s="30">
        <v>4</v>
      </c>
      <c r="D126" s="30">
        <v>4</v>
      </c>
      <c r="E126" s="30">
        <v>4</v>
      </c>
      <c r="F126" s="30">
        <v>4</v>
      </c>
      <c r="G126" s="30">
        <v>4</v>
      </c>
      <c r="H126" s="30">
        <v>4</v>
      </c>
      <c r="I126" s="30">
        <v>4</v>
      </c>
      <c r="J126" s="30">
        <v>4</v>
      </c>
      <c r="K126" s="30">
        <v>4</v>
      </c>
      <c r="L126" s="30">
        <v>4</v>
      </c>
      <c r="M126" s="30">
        <v>4</v>
      </c>
      <c r="N126" s="30">
        <v>4</v>
      </c>
      <c r="O126" s="30"/>
      <c r="P126" s="30">
        <v>40</v>
      </c>
      <c r="Q126" s="29">
        <v>8</v>
      </c>
      <c r="R126" s="29"/>
    </row>
    <row r="127" spans="1:18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</row>
    <row r="128" spans="1:18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</row>
    <row r="129" spans="1:1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</row>
    <row r="130" spans="1:16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</row>
    <row r="131" spans="1:16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</row>
    <row r="132" spans="1:16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</row>
    <row r="133" spans="1:16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</row>
    <row r="134" spans="1:16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</row>
    <row r="135" spans="1:16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</row>
    <row r="136" spans="1:16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</row>
    <row r="137" spans="1:1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</row>
    <row r="138" spans="1:1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</row>
    <row r="139" spans="1:1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</row>
    <row r="140" spans="1:1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</row>
    <row r="141" spans="1:1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</row>
    <row r="142" spans="1:16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</row>
    <row r="143" spans="1:16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</row>
    <row r="144" spans="1:16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</row>
    <row r="145" spans="1:16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</row>
    <row r="146" spans="1:16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</row>
    <row r="147" spans="1:16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</row>
    <row r="148" spans="1:16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</row>
    <row r="149" spans="1:1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</row>
    <row r="150" spans="1:1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</row>
    <row r="151" spans="1:1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</row>
    <row r="152" spans="1:1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</row>
    <row r="153" spans="1:1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</row>
    <row r="154" spans="1:16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</row>
    <row r="155" spans="1:16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</row>
    <row r="156" spans="1:16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</row>
    <row r="157" spans="1:16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</row>
    <row r="158" spans="1:16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</row>
    <row r="159" spans="1:16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</row>
    <row r="160" spans="1:16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</row>
    <row r="161" spans="1:1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</row>
    <row r="162" spans="1:1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</row>
    <row r="163" spans="1:1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</row>
    <row r="164" spans="1:1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</row>
    <row r="165" spans="1:1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</row>
    <row r="166" spans="1:16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</row>
    <row r="167" spans="1:16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</row>
    <row r="168" spans="1:16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</row>
    <row r="169" spans="1:16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</row>
    <row r="170" spans="1:16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</row>
    <row r="171" spans="1:16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</row>
    <row r="172" spans="1:16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</row>
    <row r="173" spans="1:1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</row>
    <row r="174" spans="1:1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</row>
    <row r="175" spans="1:1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</row>
    <row r="176" spans="1:1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</row>
    <row r="177" spans="1:1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</row>
    <row r="178" spans="1:16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</row>
    <row r="179" spans="1:16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</row>
    <row r="180" spans="1:16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</row>
    <row r="181" spans="1:16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</row>
    <row r="182" spans="1:16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</row>
    <row r="183" spans="1:16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</row>
    <row r="184" spans="1:16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</row>
    <row r="185" spans="1:1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</row>
    <row r="186" spans="1:1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</row>
    <row r="187" spans="1:1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</row>
    <row r="188" spans="1:1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</row>
    <row r="189" spans="1:1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</row>
    <row r="190" spans="1:16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</row>
    <row r="191" spans="1:16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</row>
    <row r="192" spans="1:16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</row>
    <row r="193" spans="1:16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</row>
    <row r="194" spans="1:16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</row>
    <row r="195" spans="1:16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</row>
    <row r="196" spans="1:16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</row>
    <row r="197" spans="1:1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</row>
    <row r="198" spans="1:1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</row>
    <row r="199" spans="1:1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</row>
    <row r="200" spans="1:1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</row>
    <row r="201" spans="1:1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</row>
    <row r="202" spans="1:16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</row>
    <row r="203" spans="1:16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</row>
    <row r="204" spans="1:16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</row>
    <row r="205" spans="1:16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</row>
    <row r="206" spans="1:16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</row>
    <row r="207" spans="1:16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</row>
    <row r="208" spans="1:16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</row>
    <row r="209" spans="1:1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</row>
    <row r="210" spans="1:1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</row>
    <row r="211" spans="1:1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</row>
    <row r="212" spans="1:1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</row>
    <row r="213" spans="1:1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</row>
    <row r="214" spans="1:16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</row>
    <row r="215" spans="1:16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</row>
    <row r="216" spans="1:16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</row>
    <row r="217" spans="1:16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</row>
    <row r="218" spans="1:16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</row>
    <row r="219" spans="1:16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</row>
    <row r="220" spans="1:16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</row>
    <row r="221" spans="1:1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</row>
    <row r="222" spans="1:1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</row>
    <row r="223" spans="1:1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</row>
    <row r="224" spans="1:1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</row>
    <row r="225" spans="1:1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</row>
    <row r="226" spans="1:16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</row>
    <row r="227" spans="1:16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</row>
    <row r="228" spans="1:16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</row>
    <row r="229" spans="1:16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</row>
    <row r="230" spans="1:16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</row>
    <row r="231" spans="1:16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</row>
    <row r="232" spans="1:16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</row>
    <row r="233" spans="1:1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</row>
    <row r="234" spans="1:1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</row>
    <row r="235" spans="1:1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</row>
    <row r="236" spans="1:1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</row>
    <row r="237" spans="1:1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</row>
    <row r="238" spans="1:16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</row>
    <row r="239" spans="1:16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</row>
    <row r="240" spans="1:16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</row>
    <row r="241" spans="1:16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</row>
    <row r="242" spans="1:16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</row>
    <row r="243" spans="1:16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</row>
    <row r="244" spans="1:16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</row>
    <row r="245" spans="1:1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</row>
    <row r="246" spans="1:1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</row>
    <row r="247" spans="1:1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</row>
    <row r="248" spans="1:1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</row>
    <row r="249" spans="1:1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</row>
    <row r="250" spans="1:16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</row>
    <row r="251" spans="1:16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</row>
    <row r="252" spans="1:16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</row>
    <row r="253" spans="1:16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</row>
    <row r="254" spans="1:16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</row>
    <row r="255" spans="1:16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</row>
    <row r="256" spans="1:16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</row>
    <row r="257" spans="1:1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</row>
    <row r="258" spans="1:1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</row>
    <row r="259" spans="1:1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</row>
    <row r="260" spans="1:1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</row>
    <row r="261" spans="1:1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</row>
    <row r="262" spans="1:16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</row>
    <row r="263" spans="1:16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</row>
    <row r="264" spans="1:16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</row>
    <row r="265" spans="1:16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</row>
    <row r="266" spans="1:16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</row>
    <row r="267" spans="1:16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</row>
    <row r="268" spans="1:16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</row>
    <row r="269" spans="1:1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</row>
    <row r="270" spans="1:1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</row>
    <row r="271" spans="1:1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</row>
    <row r="272" spans="1:1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</row>
    <row r="273" spans="1:1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</row>
    <row r="274" spans="1:16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</row>
    <row r="275" spans="1:16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</row>
    <row r="276" spans="1:16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</row>
    <row r="277" spans="1:16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</row>
    <row r="278" spans="1:16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</row>
    <row r="279" spans="1:16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</row>
    <row r="280" spans="1:16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</row>
    <row r="281" spans="1:1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</row>
    <row r="282" spans="1:1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</row>
    <row r="283" spans="1:1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</row>
    <row r="284" spans="1:1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</row>
    <row r="285" spans="1:1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</row>
    <row r="286" spans="1:16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</row>
    <row r="287" spans="1:16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</row>
    <row r="288" spans="1:16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</row>
    <row r="289" spans="1:16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</row>
    <row r="290" spans="1:16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</row>
    <row r="291" spans="1:16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</row>
    <row r="292" spans="1:16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</row>
    <row r="293" spans="1:1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</row>
    <row r="294" spans="1:1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</row>
    <row r="295" spans="1:1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</row>
    <row r="296" spans="1:1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</row>
    <row r="297" spans="1:1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</row>
    <row r="298" spans="1:16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</row>
    <row r="299" spans="1:16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</row>
    <row r="300" spans="1:16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</row>
    <row r="301" spans="1:16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</row>
    <row r="302" spans="1:16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</row>
    <row r="303" spans="1:16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</row>
    <row r="304" spans="1:16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</row>
    <row r="305" spans="1:1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</row>
    <row r="306" spans="1:1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</row>
    <row r="307" spans="1:1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</row>
    <row r="308" spans="1:1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</row>
    <row r="309" spans="1:1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</row>
    <row r="310" spans="1:16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</row>
    <row r="311" spans="1:16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</row>
    <row r="312" spans="1:16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</row>
    <row r="313" spans="1:16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</row>
    <row r="314" spans="1:16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</row>
    <row r="315" spans="1:16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</row>
    <row r="316" spans="1:16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</row>
    <row r="317" spans="1:1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</row>
    <row r="318" spans="1:1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</row>
    <row r="319" spans="1:1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</row>
    <row r="320" spans="1:1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</row>
    <row r="321" spans="1:1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</row>
    <row r="322" spans="1:16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</row>
    <row r="323" spans="1:16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</row>
    <row r="324" spans="1:16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</row>
    <row r="325" spans="1:16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</row>
    <row r="326" spans="1:16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</row>
    <row r="327" spans="1:16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</row>
    <row r="328" spans="1:16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</row>
    <row r="329" spans="1:1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</row>
    <row r="330" spans="1:1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</row>
    <row r="331" spans="1:1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</row>
    <row r="332" spans="1:1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</row>
    <row r="333" spans="1:1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</row>
    <row r="334" spans="1:16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</row>
    <row r="335" spans="1:16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</row>
    <row r="336" spans="1:16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</row>
    <row r="337" spans="1:16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</row>
    <row r="338" spans="1:16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</row>
    <row r="339" spans="1:16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</row>
    <row r="340" spans="1:16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</row>
    <row r="341" spans="1:1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</row>
    <row r="342" spans="1:1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</row>
    <row r="343" spans="1:1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</row>
    <row r="344" spans="1:1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</row>
    <row r="345" spans="1:1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</row>
    <row r="346" spans="1:16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</row>
    <row r="347" spans="1:16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</row>
  </sheetData>
  <mergeCells count="1">
    <mergeCell ref="A1:Q1"/>
  </mergeCells>
  <pageMargins left="0.7" right="0.7" top="0.75" bottom="0.75" header="0.3" footer="0.3"/>
  <pageSetup paperSize="9" scale="44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27</vt:i4>
      </vt:variant>
      <vt:variant>
        <vt:lpstr>Именованные диапазоны</vt:lpstr>
      </vt:variant>
      <vt:variant>
        <vt:i4>27</vt:i4>
      </vt:variant>
    </vt:vector>
  </HeadingPairs>
  <TitlesOfParts>
    <vt:vector size="54" baseType="lpstr">
      <vt:lpstr>1 д яс</vt:lpstr>
      <vt:lpstr>1д сад</vt:lpstr>
      <vt:lpstr>2д яс</vt:lpstr>
      <vt:lpstr>2д са</vt:lpstr>
      <vt:lpstr>3д яс</vt:lpstr>
      <vt:lpstr>Лист3сад</vt:lpstr>
      <vt:lpstr>Лист4яс</vt:lpstr>
      <vt:lpstr>Лист4 сад</vt:lpstr>
      <vt:lpstr>Лист5 яс</vt:lpstr>
      <vt:lpstr>Лист5 сад</vt:lpstr>
      <vt:lpstr>Лист6яс</vt:lpstr>
      <vt:lpstr>Лист6 сад</vt:lpstr>
      <vt:lpstr>Лист7 яс</vt:lpstr>
      <vt:lpstr>Лист7сад</vt:lpstr>
      <vt:lpstr>Лист8яс</vt:lpstr>
      <vt:lpstr>Лист8сад</vt:lpstr>
      <vt:lpstr>Лист9яс</vt:lpstr>
      <vt:lpstr>Лист9сад</vt:lpstr>
      <vt:lpstr>Лист10яс</vt:lpstr>
      <vt:lpstr>Лист10сад</vt:lpstr>
      <vt:lpstr>Лист11яс</vt:lpstr>
      <vt:lpstr>Лист11сад</vt:lpstr>
      <vt:lpstr>Лист12яс</vt:lpstr>
      <vt:lpstr>Лист12сад</vt:lpstr>
      <vt:lpstr>меню</vt:lpstr>
      <vt:lpstr>накопительный</vt:lpstr>
      <vt:lpstr>Лист1</vt:lpstr>
      <vt:lpstr>'1 д яс'!Область_печати</vt:lpstr>
      <vt:lpstr>'1д сад'!Область_печати</vt:lpstr>
      <vt:lpstr>'2д са'!Область_печати</vt:lpstr>
      <vt:lpstr>'2д яс'!Область_печати</vt:lpstr>
      <vt:lpstr>'3д яс'!Область_печати</vt:lpstr>
      <vt:lpstr>Лист1!Область_печати</vt:lpstr>
      <vt:lpstr>Лист10сад!Область_печати</vt:lpstr>
      <vt:lpstr>Лист10яс!Область_печати</vt:lpstr>
      <vt:lpstr>Лист11сад!Область_печати</vt:lpstr>
      <vt:lpstr>Лист11яс!Область_печати</vt:lpstr>
      <vt:lpstr>Лист12сад!Область_печати</vt:lpstr>
      <vt:lpstr>Лист12яс!Область_печати</vt:lpstr>
      <vt:lpstr>Лист3сад!Область_печати</vt:lpstr>
      <vt:lpstr>'Лист4 сад'!Область_печати</vt:lpstr>
      <vt:lpstr>Лист4яс!Область_печати</vt:lpstr>
      <vt:lpstr>'Лист5 сад'!Область_печати</vt:lpstr>
      <vt:lpstr>'Лист5 яс'!Область_печати</vt:lpstr>
      <vt:lpstr>'Лист6 сад'!Область_печати</vt:lpstr>
      <vt:lpstr>Лист6яс!Область_печати</vt:lpstr>
      <vt:lpstr>'Лист7 яс'!Область_печати</vt:lpstr>
      <vt:lpstr>Лист7сад!Область_печати</vt:lpstr>
      <vt:lpstr>Лист8сад!Область_печати</vt:lpstr>
      <vt:lpstr>Лист8яс!Область_печати</vt:lpstr>
      <vt:lpstr>Лист9сад!Область_печати</vt:lpstr>
      <vt:lpstr>Лист9яс!Область_печати</vt:lpstr>
      <vt:lpstr>меню!Область_печати</vt:lpstr>
      <vt:lpstr>накопительный!Область_печати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2015-09-18T09:12:34Z</dcterms:modified>
</cp:coreProperties>
</file>